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Dziekan\ownCloud\Dziekan\2019_20\wspólne dyplomy\"/>
    </mc:Choice>
  </mc:AlternateContent>
  <bookViews>
    <workbookView xWindow="32760" yWindow="32760" windowWidth="19320" windowHeight="11160" activeTab="1"/>
  </bookViews>
  <sheets>
    <sheet name="TYTUŁ" sheetId="1" r:id="rId1"/>
    <sheet name="IDM_2019_06_11" sheetId="2" r:id="rId2"/>
  </sheets>
  <definedNames>
    <definedName name="_xlnm.Print_Area" localSheetId="1">IDM_2019_06_11!$A$1:$T$95</definedName>
    <definedName name="_xlnm.Print_Area" localSheetId="0">TYTUŁ!$A$1:$H$37</definedName>
    <definedName name="_xlnm.Print_Titles" localSheetId="1">IDM_2019_06_11!$4:$6</definedName>
  </definedNames>
  <calcPr calcId="162913"/>
</workbook>
</file>

<file path=xl/calcChain.xml><?xml version="1.0" encoding="utf-8"?>
<calcChain xmlns="http://schemas.openxmlformats.org/spreadsheetml/2006/main">
  <c r="E9" i="2" l="1"/>
  <c r="E10" i="2"/>
  <c r="E11" i="2"/>
  <c r="E12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E16" i="2"/>
  <c r="E17" i="2"/>
  <c r="E18" i="2"/>
  <c r="E19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E23" i="2"/>
  <c r="E24" i="2"/>
  <c r="E25" i="2"/>
  <c r="E26" i="2"/>
  <c r="E27" i="2"/>
  <c r="E28" i="2"/>
  <c r="E29" i="2"/>
  <c r="E30" i="2"/>
  <c r="E31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E35" i="2"/>
  <c r="E36" i="2"/>
  <c r="E37" i="2"/>
  <c r="E38" i="2"/>
  <c r="E39" i="2"/>
  <c r="E40" i="2"/>
  <c r="E41" i="2"/>
  <c r="E42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E47" i="2"/>
  <c r="E48" i="2"/>
  <c r="E49" i="2"/>
  <c r="E50" i="2"/>
  <c r="E52" i="2"/>
  <c r="E53" i="2"/>
  <c r="E54" i="2"/>
  <c r="E55" i="2"/>
  <c r="F56" i="2"/>
  <c r="G56" i="2"/>
  <c r="H56" i="2"/>
  <c r="I56" i="2"/>
  <c r="J56" i="2"/>
  <c r="D56" i="2" s="1"/>
  <c r="L56" i="2"/>
  <c r="N56" i="2"/>
  <c r="Q56" i="2"/>
  <c r="E59" i="2"/>
  <c r="E60" i="2"/>
  <c r="E61" i="2"/>
  <c r="E62" i="2"/>
  <c r="E63" i="2"/>
  <c r="E64" i="2"/>
  <c r="E65" i="2"/>
  <c r="E66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E72" i="2"/>
  <c r="E73" i="2"/>
  <c r="E76" i="2"/>
  <c r="E77" i="2"/>
  <c r="F78" i="2"/>
  <c r="G78" i="2"/>
  <c r="H78" i="2"/>
  <c r="I78" i="2"/>
  <c r="J78" i="2"/>
  <c r="D78" i="2" s="1"/>
  <c r="L78" i="2"/>
  <c r="M78" i="2"/>
  <c r="Q78" i="2"/>
  <c r="T93" i="2" l="1"/>
  <c r="I94" i="2"/>
  <c r="P94" i="2"/>
  <c r="D20" i="2"/>
  <c r="H19" i="1" s="1"/>
  <c r="F87" i="2"/>
  <c r="D67" i="2"/>
  <c r="N94" i="2"/>
  <c r="R87" i="2"/>
  <c r="O86" i="2"/>
  <c r="D13" i="2"/>
  <c r="H18" i="1" s="1"/>
  <c r="E67" i="2"/>
  <c r="D32" i="2"/>
  <c r="H20" i="1" s="1"/>
  <c r="E20" i="2"/>
  <c r="F19" i="1" s="1"/>
  <c r="I87" i="2"/>
  <c r="H94" i="2"/>
  <c r="T86" i="2"/>
  <c r="S87" i="2"/>
  <c r="K87" i="2"/>
  <c r="K94" i="2"/>
  <c r="P87" i="2"/>
  <c r="J86" i="2"/>
  <c r="O93" i="2"/>
  <c r="F94" i="2"/>
  <c r="H87" i="2"/>
  <c r="G94" i="2"/>
  <c r="E43" i="2"/>
  <c r="F21" i="1" s="1"/>
  <c r="N87" i="2"/>
  <c r="E32" i="2"/>
  <c r="F20" i="1" s="1"/>
  <c r="S94" i="2"/>
  <c r="L87" i="2"/>
  <c r="Q87" i="2"/>
  <c r="M94" i="2"/>
  <c r="R94" i="2"/>
  <c r="Q94" i="2"/>
  <c r="D43" i="2"/>
  <c r="H21" i="1" s="1"/>
  <c r="E13" i="2"/>
  <c r="F18" i="1" s="1"/>
  <c r="L94" i="2"/>
  <c r="M87" i="2"/>
  <c r="G87" i="2"/>
  <c r="F88" i="2" s="1"/>
  <c r="J93" i="2"/>
  <c r="H23" i="1" l="1"/>
  <c r="P95" i="2"/>
  <c r="P88" i="2"/>
  <c r="K95" i="2"/>
  <c r="K88" i="2"/>
  <c r="E88" i="2" s="1"/>
  <c r="F23" i="1"/>
  <c r="F95" i="2"/>
  <c r="E95" i="2" l="1"/>
</calcChain>
</file>

<file path=xl/sharedStrings.xml><?xml version="1.0" encoding="utf-8"?>
<sst xmlns="http://schemas.openxmlformats.org/spreadsheetml/2006/main" count="265" uniqueCount="157">
  <si>
    <t>WYDZIAŁ BUDOWY MASZYN I INFORMATYKI</t>
  </si>
  <si>
    <t>PLAN STUDIÓW</t>
  </si>
  <si>
    <t>( w ujęciu przedmiotowym)</t>
  </si>
  <si>
    <t>Kierunek: INFORMATYKA</t>
  </si>
  <si>
    <t>Specjalności:</t>
  </si>
  <si>
    <t>D1 :</t>
  </si>
  <si>
    <t>D2 :</t>
  </si>
  <si>
    <t>Liczba godzin</t>
  </si>
  <si>
    <t>Plan studiów</t>
  </si>
  <si>
    <t>A</t>
  </si>
  <si>
    <t>Przedmioty ogólne</t>
  </si>
  <si>
    <t>B</t>
  </si>
  <si>
    <t>Treści podstawowe</t>
  </si>
  <si>
    <t>C</t>
  </si>
  <si>
    <t>Treści kierunkowe</t>
  </si>
  <si>
    <t>D</t>
  </si>
  <si>
    <t>Przedmioty specjalnościowe</t>
  </si>
  <si>
    <t>suma</t>
  </si>
  <si>
    <t>Oznaczenia przyjęte w tabelach:</t>
  </si>
  <si>
    <t>W</t>
  </si>
  <si>
    <t xml:space="preserve"> - wykład</t>
  </si>
  <si>
    <t xml:space="preserve"> - ćwiczenia</t>
  </si>
  <si>
    <t>L</t>
  </si>
  <si>
    <t xml:space="preserve"> - laboratorium</t>
  </si>
  <si>
    <t>P</t>
  </si>
  <si>
    <t xml:space="preserve"> - projekt</t>
  </si>
  <si>
    <t xml:space="preserve"> - wykład kończący się egzaminem</t>
  </si>
  <si>
    <t>KOD</t>
  </si>
  <si>
    <t>godz. ogółem</t>
  </si>
  <si>
    <t>Rok I</t>
  </si>
  <si>
    <t>Rok II</t>
  </si>
  <si>
    <t>Nazwa przedmiotu</t>
  </si>
  <si>
    <t>Sem.1</t>
  </si>
  <si>
    <t>ECTS</t>
  </si>
  <si>
    <t>Sem.2</t>
  </si>
  <si>
    <t>Sem.3</t>
  </si>
  <si>
    <t>Ć</t>
  </si>
  <si>
    <t>A. PRZEDMIOTY KSZTAŁCENIA OGÓLNEGO</t>
  </si>
  <si>
    <t>B. PRZEDMIOTY PODSTAWOWE</t>
  </si>
  <si>
    <t>C. PRZEDMIOTY KIERUNKOWE</t>
  </si>
  <si>
    <t>Praca dyplomowa</t>
  </si>
  <si>
    <t>ZESTAWIENIE</t>
  </si>
  <si>
    <t>Podsumowanie</t>
  </si>
  <si>
    <t>Razem egzaminów na semestr</t>
  </si>
  <si>
    <t>Razem godzin w planie zajęć</t>
  </si>
  <si>
    <t>å</t>
  </si>
  <si>
    <t>Internet rzeczy</t>
  </si>
  <si>
    <t>Liczba ECTS</t>
  </si>
  <si>
    <t>SUMA:ECTS/godz.</t>
  </si>
  <si>
    <t>Język angielski</t>
  </si>
  <si>
    <t>Zaawansowane techniki programowania</t>
  </si>
  <si>
    <t xml:space="preserve">Reprezentacja i przetwarzanie wiedzy </t>
  </si>
  <si>
    <t xml:space="preserve">Przetwarzanie i analiza obrazów </t>
  </si>
  <si>
    <t>Matematyka konkretna</t>
  </si>
  <si>
    <t>Teoria informacji</t>
  </si>
  <si>
    <t xml:space="preserve">Tworzenie oprogramowania dla systemów chmurowych </t>
  </si>
  <si>
    <t>Projektowanie rozwiązań internetowych</t>
  </si>
  <si>
    <t>Bezpieczeństwo technologii mobilnych</t>
  </si>
  <si>
    <t>Informatyka śledcza</t>
  </si>
  <si>
    <t>Podstawy projektowania systemów biometrycznych</t>
  </si>
  <si>
    <t>Informatyczne systemy medyczne</t>
  </si>
  <si>
    <t>Języki funkcyjne</t>
  </si>
  <si>
    <t>Eksploracja i wizualizacja danych</t>
  </si>
  <si>
    <t>Zaawansowane bezpieczeństwo sieci LAN</t>
  </si>
  <si>
    <t>Zaawansowane zarządzanie serwerami usług</t>
  </si>
  <si>
    <t>Projektowanie i analiza użyteczności interfejsów użytkownika</t>
  </si>
  <si>
    <t xml:space="preserve"> </t>
  </si>
  <si>
    <t>Kierunek: INFORMATYKA, studia dzienne magisterskie 1.5 letnie</t>
  </si>
  <si>
    <t>Przedmioty obieralne dla sem.2 (do wyboru przedmioty łącznie za 2 ECTS)</t>
  </si>
  <si>
    <t>Przedmioty obieralne dla sem.3 (do wyboru przedmioty łącznie za 2 ECTS)</t>
  </si>
  <si>
    <t>stacjonarne (dzienne),  1,5 letnie</t>
  </si>
  <si>
    <t xml:space="preserve">Studia II stopnia  </t>
  </si>
  <si>
    <t>IDM.10</t>
  </si>
  <si>
    <t>IDM.11</t>
  </si>
  <si>
    <t>IDM.12</t>
  </si>
  <si>
    <t>IDM.13</t>
  </si>
  <si>
    <t>IDM.14</t>
  </si>
  <si>
    <t>IDM.15</t>
  </si>
  <si>
    <t>IDM.16</t>
  </si>
  <si>
    <t>IDM.17</t>
  </si>
  <si>
    <t>IDM.18</t>
  </si>
  <si>
    <t>IDM.19</t>
  </si>
  <si>
    <t>IDM.20</t>
  </si>
  <si>
    <t>IDM.21</t>
  </si>
  <si>
    <t>IDM.22</t>
  </si>
  <si>
    <t>IDM.23</t>
  </si>
  <si>
    <t>IDM.24</t>
  </si>
  <si>
    <t>IDM.25</t>
  </si>
  <si>
    <t>IDM.26</t>
  </si>
  <si>
    <t>IDM.27</t>
  </si>
  <si>
    <t>IDM.28</t>
  </si>
  <si>
    <t>IDM.29</t>
  </si>
  <si>
    <t>IDM.30</t>
  </si>
  <si>
    <t>IDM.31</t>
  </si>
  <si>
    <t>IDM.32</t>
  </si>
  <si>
    <t>IDM.33</t>
  </si>
  <si>
    <t>IDM.34</t>
  </si>
  <si>
    <t>IDM.35</t>
  </si>
  <si>
    <t>IDM.36</t>
  </si>
  <si>
    <t>IDM.37</t>
  </si>
  <si>
    <t>IDM.38</t>
  </si>
  <si>
    <t>IDM.39</t>
  </si>
  <si>
    <t>IDM.40</t>
  </si>
  <si>
    <t>IDM.41</t>
  </si>
  <si>
    <t>IDM.42</t>
  </si>
  <si>
    <t>IDM.43</t>
  </si>
  <si>
    <t>IDM.44</t>
  </si>
  <si>
    <t>IDM.45</t>
  </si>
  <si>
    <t>Bezpieczeństwo systemów serwerowych</t>
  </si>
  <si>
    <t>Przemysłowe protokoły komunikacyjne</t>
  </si>
  <si>
    <t xml:space="preserve">Programowanie mikrokontrolerów            </t>
  </si>
  <si>
    <t>Seminarium dyplomowe I</t>
  </si>
  <si>
    <t>Seminarium dyplomowe II</t>
  </si>
  <si>
    <t>Grafika i multimedia</t>
  </si>
  <si>
    <t>Prawo gospodarcze</t>
  </si>
  <si>
    <t>IDM.01</t>
  </si>
  <si>
    <t>IDM.02</t>
  </si>
  <si>
    <t>IDM.03</t>
  </si>
  <si>
    <t>IDM.04</t>
  </si>
  <si>
    <t>IDM.05</t>
  </si>
  <si>
    <t>IDM.06</t>
  </si>
  <si>
    <t>IDM.07</t>
  </si>
  <si>
    <t>IDM.08</t>
  </si>
  <si>
    <t>IDM.09</t>
  </si>
  <si>
    <t>D1.  PRZEDMIOTY SPECJALNOŚCI: Techniki tworzenia oprogramowania</t>
  </si>
  <si>
    <t>Teoria grup i pierścieni</t>
  </si>
  <si>
    <t>Techniki tworzenia oprogramowania</t>
  </si>
  <si>
    <t>Specjalność: Techniki tworzenia oprogramowania</t>
  </si>
  <si>
    <t>PRZEDMIOTY OBIERALNE SPECJALNOŚCi: Techniki tworzenia oprogramowania</t>
  </si>
  <si>
    <t>Wybrane zagadnienia z ochrony własności intelektualnych</t>
  </si>
  <si>
    <t>Techniki testowania aplikacji</t>
  </si>
  <si>
    <t>Sztuka redagowania i retoryki</t>
  </si>
  <si>
    <t>Analiza procesów uczenia</t>
  </si>
  <si>
    <t xml:space="preserve">Zbiory Big Data i eksploracja danych </t>
  </si>
  <si>
    <t>Analog and digital electronic circuits.  (przedmiot prowadzony w j. angielskim: Analogowe i cyfrowe układy elektroniczne)</t>
  </si>
  <si>
    <t>Cyberbezpieczeństwo</t>
  </si>
  <si>
    <t>Specjalność: Cyberbezpieczeństwo</t>
  </si>
  <si>
    <t xml:space="preserve">Plan zatwierdzony przez Radę Wydziału </t>
  </si>
  <si>
    <t>KATEDRA</t>
  </si>
  <si>
    <t>WHS</t>
  </si>
  <si>
    <t>KM</t>
  </si>
  <si>
    <t>KIiA</t>
  </si>
  <si>
    <t>WZiT</t>
  </si>
  <si>
    <t>KSSiP</t>
  </si>
  <si>
    <t>SJO</t>
  </si>
  <si>
    <t>KPBM</t>
  </si>
  <si>
    <r>
      <t xml:space="preserve">D2.   PRZEDMIOTY SPECJALNOŚCI:  </t>
    </r>
    <r>
      <rPr>
        <b/>
        <sz val="12"/>
        <color indexed="10"/>
        <rFont val="Arial CE"/>
        <family val="2"/>
        <charset val="238"/>
      </rPr>
      <t>Cyberbezpieczeństwo</t>
    </r>
  </si>
  <si>
    <r>
      <t xml:space="preserve">PRZEDMIOTY OBIERALNE SPECJALNOŚCI: </t>
    </r>
    <r>
      <rPr>
        <b/>
        <sz val="12"/>
        <color indexed="10"/>
        <rFont val="Arial CE"/>
        <family val="2"/>
        <charset val="238"/>
      </rPr>
      <t>Cyberbezpieczeństwo</t>
    </r>
  </si>
  <si>
    <t>Optymalizacja kombinatoryczna</t>
  </si>
  <si>
    <t>Web bezpieczeństwo</t>
  </si>
  <si>
    <t>Rozszerzone bezpieczeństwo sieci i chmury</t>
  </si>
  <si>
    <t>Bezpieczeństwo bezprzewodowe i mobilne</t>
  </si>
  <si>
    <t>Inżynieria bezpieczeństwa cybernetycznego systemów informatycznych i komunikacyjnych</t>
  </si>
  <si>
    <t>Sieci światłowodowe i bezprzewodowe</t>
  </si>
  <si>
    <t>Blockchain: problemy matematyczne i aplikacje</t>
  </si>
  <si>
    <t>Bezpieczeństwo Internetu rzeczy</t>
  </si>
  <si>
    <t>Testy penetracyjne i etyczne hakowanie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</si>
</sst>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42" x14ac:knownFonts="1">
    <font>
      <sz val="10"/>
      <name val="Arial"/>
      <charset val="238"/>
    </font>
    <font>
      <b/>
      <sz val="18"/>
      <name val="Arial CE"/>
      <family val="2"/>
      <charset val="238"/>
    </font>
    <font>
      <b/>
      <sz val="16"/>
      <name val="Arial CE"/>
      <family val="2"/>
      <charset val="238"/>
    </font>
    <font>
      <b/>
      <i/>
      <sz val="16"/>
      <name val="Arial CE"/>
      <family val="2"/>
      <charset val="238"/>
    </font>
    <font>
      <sz val="12"/>
      <name val="Arial CE"/>
      <family val="2"/>
      <charset val="238"/>
    </font>
    <font>
      <b/>
      <u/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i/>
      <sz val="10"/>
      <name val="Arial CE"/>
      <family val="2"/>
      <charset val="238"/>
    </font>
    <font>
      <i/>
      <sz val="7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i/>
      <sz val="9"/>
      <name val="Arial CE"/>
      <family val="2"/>
      <charset val="238"/>
    </font>
    <font>
      <b/>
      <sz val="9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7"/>
      <name val="Arial CE"/>
      <family val="2"/>
      <charset val="238"/>
    </font>
    <font>
      <sz val="11"/>
      <color indexed="8"/>
      <name val="Calibri"/>
      <family val="2"/>
      <charset val="238"/>
    </font>
    <font>
      <i/>
      <sz val="8"/>
      <name val="Symbol"/>
      <family val="1"/>
      <charset val="2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0"/>
      <name val="Arial CE"/>
      <charset val="238"/>
    </font>
    <font>
      <i/>
      <sz val="9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8"/>
      <name val="Symbol"/>
      <family val="1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 CE"/>
      <family val="2"/>
      <charset val="238"/>
    </font>
    <font>
      <sz val="10"/>
      <color indexed="8"/>
      <name val="Arial CE"/>
      <charset val="238"/>
    </font>
    <font>
      <i/>
      <sz val="9"/>
      <color indexed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9"/>
      <color indexed="10"/>
      <name val="Arial CE"/>
      <family val="2"/>
      <charset val="238"/>
    </font>
    <font>
      <sz val="10"/>
      <color indexed="10"/>
      <name val="Arial"/>
      <family val="2"/>
    </font>
    <font>
      <b/>
      <sz val="14"/>
      <color indexed="10"/>
      <name val="Arial CE"/>
      <family val="2"/>
      <charset val="238"/>
    </font>
    <font>
      <sz val="14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sz val="10"/>
      <color rgb="FFFF000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26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0" fontId="18" fillId="0" borderId="0"/>
  </cellStyleXfs>
  <cellXfs count="31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6" fillId="2" borderId="5" xfId="0" applyFont="1" applyFill="1" applyBorder="1"/>
    <xf numFmtId="164" fontId="8" fillId="0" borderId="6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164" fontId="15" fillId="0" borderId="7" xfId="0" applyNumberFormat="1" applyFont="1" applyFill="1" applyBorder="1" applyAlignment="1">
      <alignment horizontal="center" vertical="center"/>
    </xf>
    <xf numFmtId="164" fontId="16" fillId="0" borderId="7" xfId="0" applyNumberFormat="1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15" fillId="0" borderId="10" xfId="0" applyNumberFormat="1" applyFont="1" applyFill="1" applyBorder="1" applyAlignment="1">
      <alignment horizontal="center" vertical="center"/>
    </xf>
    <xf numFmtId="164" fontId="13" fillId="0" borderId="10" xfId="0" applyNumberFormat="1" applyFont="1" applyFill="1" applyBorder="1" applyAlignment="1">
      <alignment horizontal="center" vertical="center"/>
    </xf>
    <xf numFmtId="164" fontId="16" fillId="0" borderId="10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8" fillId="0" borderId="13" xfId="0" applyNumberFormat="1" applyFont="1" applyFill="1" applyBorder="1" applyAlignment="1">
      <alignment horizontal="center" vertical="center"/>
    </xf>
    <xf numFmtId="164" fontId="16" fillId="0" borderId="14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/>
    </xf>
    <xf numFmtId="164" fontId="8" fillId="0" borderId="15" xfId="0" applyNumberFormat="1" applyFont="1" applyFill="1" applyBorder="1" applyAlignment="1">
      <alignment horizontal="center" vertical="center"/>
    </xf>
    <xf numFmtId="164" fontId="8" fillId="0" borderId="16" xfId="0" applyNumberFormat="1" applyFont="1" applyFill="1" applyBorder="1" applyAlignment="1">
      <alignment horizontal="center" vertical="center"/>
    </xf>
    <xf numFmtId="164" fontId="8" fillId="0" borderId="17" xfId="0" applyNumberFormat="1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164" fontId="10" fillId="0" borderId="11" xfId="0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13" xfId="0" applyFont="1" applyFill="1" applyBorder="1" applyAlignment="1">
      <alignment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textRotation="90"/>
    </xf>
    <xf numFmtId="0" fontId="22" fillId="0" borderId="0" xfId="0" applyFont="1" applyAlignment="1"/>
    <xf numFmtId="0" fontId="4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1" fontId="0" fillId="0" borderId="7" xfId="0" applyNumberFormat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64" fontId="8" fillId="0" borderId="26" xfId="0" applyNumberFormat="1" applyFont="1" applyFill="1" applyBorder="1" applyAlignment="1">
      <alignment horizontal="center" vertical="center"/>
    </xf>
    <xf numFmtId="164" fontId="8" fillId="0" borderId="27" xfId="0" applyNumberFormat="1" applyFont="1" applyFill="1" applyBorder="1" applyAlignment="1">
      <alignment horizontal="center" vertical="center"/>
    </xf>
    <xf numFmtId="164" fontId="8" fillId="0" borderId="28" xfId="0" applyNumberFormat="1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164" fontId="8" fillId="3" borderId="32" xfId="0" applyNumberFormat="1" applyFont="1" applyFill="1" applyBorder="1" applyAlignment="1">
      <alignment horizontal="center" vertical="center"/>
    </xf>
    <xf numFmtId="164" fontId="8" fillId="3" borderId="33" xfId="0" applyNumberFormat="1" applyFont="1" applyFill="1" applyBorder="1" applyAlignment="1">
      <alignment horizontal="center" vertical="center"/>
    </xf>
    <xf numFmtId="164" fontId="8" fillId="3" borderId="34" xfId="0" applyNumberFormat="1" applyFont="1" applyFill="1" applyBorder="1" applyAlignment="1">
      <alignment horizontal="center" vertical="center"/>
    </xf>
    <xf numFmtId="164" fontId="8" fillId="3" borderId="15" xfId="0" applyNumberFormat="1" applyFont="1" applyFill="1" applyBorder="1" applyAlignment="1">
      <alignment horizontal="center" vertical="center"/>
    </xf>
    <xf numFmtId="164" fontId="8" fillId="3" borderId="16" xfId="0" applyNumberFormat="1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164" fontId="8" fillId="3" borderId="35" xfId="0" applyNumberFormat="1" applyFont="1" applyFill="1" applyBorder="1" applyAlignment="1">
      <alignment horizontal="center" vertical="center"/>
    </xf>
    <xf numFmtId="164" fontId="8" fillId="3" borderId="36" xfId="0" applyNumberFormat="1" applyFont="1" applyFill="1" applyBorder="1" applyAlignment="1">
      <alignment horizontal="center" vertical="center"/>
    </xf>
    <xf numFmtId="164" fontId="8" fillId="3" borderId="37" xfId="0" applyNumberFormat="1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5" fillId="0" borderId="14" xfId="0" applyNumberFormat="1" applyFont="1" applyFill="1" applyBorder="1" applyAlignment="1">
      <alignment horizontal="center" vertical="center"/>
    </xf>
    <xf numFmtId="164" fontId="25" fillId="0" borderId="7" xfId="0" applyNumberFormat="1" applyFont="1" applyFill="1" applyBorder="1" applyAlignment="1">
      <alignment horizontal="center" vertical="center"/>
    </xf>
    <xf numFmtId="164" fontId="24" fillId="0" borderId="28" xfId="0" applyNumberFormat="1" applyFont="1" applyFill="1" applyBorder="1" applyAlignment="1">
      <alignment horizontal="center" vertical="center"/>
    </xf>
    <xf numFmtId="164" fontId="24" fillId="0" borderId="17" xfId="0" applyNumberFormat="1" applyFont="1" applyFill="1" applyBorder="1" applyAlignment="1">
      <alignment horizontal="center" vertical="center"/>
    </xf>
    <xf numFmtId="164" fontId="24" fillId="0" borderId="10" xfId="0" applyNumberFormat="1" applyFont="1" applyFill="1" applyBorder="1" applyAlignment="1">
      <alignment horizontal="center" vertical="center"/>
    </xf>
    <xf numFmtId="164" fontId="24" fillId="3" borderId="17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9" xfId="0" applyFont="1" applyFill="1" applyBorder="1" applyAlignment="1">
      <alignment vertical="center"/>
    </xf>
    <xf numFmtId="0" fontId="10" fillId="0" borderId="42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164" fontId="8" fillId="0" borderId="41" xfId="0" applyNumberFormat="1" applyFont="1" applyFill="1" applyBorder="1" applyAlignment="1">
      <alignment horizontal="center" vertical="center"/>
    </xf>
    <xf numFmtId="164" fontId="8" fillId="0" borderId="44" xfId="0" applyNumberFormat="1" applyFont="1" applyFill="1" applyBorder="1" applyAlignment="1">
      <alignment horizontal="center" vertical="center"/>
    </xf>
    <xf numFmtId="164" fontId="24" fillId="0" borderId="45" xfId="0" applyNumberFormat="1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164" fontId="8" fillId="3" borderId="12" xfId="0" applyNumberFormat="1" applyFont="1" applyFill="1" applyBorder="1" applyAlignment="1">
      <alignment horizontal="center" vertical="center"/>
    </xf>
    <xf numFmtId="164" fontId="8" fillId="3" borderId="13" xfId="0" applyNumberFormat="1" applyFont="1" applyFill="1" applyBorder="1" applyAlignment="1">
      <alignment horizontal="center" vertical="center"/>
    </xf>
    <xf numFmtId="164" fontId="8" fillId="3" borderId="14" xfId="0" applyNumberFormat="1" applyFont="1" applyFill="1" applyBorder="1" applyAlignment="1">
      <alignment horizontal="center" vertical="center"/>
    </xf>
    <xf numFmtId="164" fontId="8" fillId="3" borderId="41" xfId="0" applyNumberFormat="1" applyFont="1" applyFill="1" applyBorder="1" applyAlignment="1">
      <alignment horizontal="center" vertical="center"/>
    </xf>
    <xf numFmtId="164" fontId="8" fillId="3" borderId="44" xfId="0" applyNumberFormat="1" applyFont="1" applyFill="1" applyBorder="1" applyAlignment="1">
      <alignment horizontal="center" vertical="center"/>
    </xf>
    <xf numFmtId="164" fontId="24" fillId="3" borderId="45" xfId="0" applyNumberFormat="1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center" vertical="center"/>
    </xf>
    <xf numFmtId="164" fontId="8" fillId="4" borderId="8" xfId="0" applyNumberFormat="1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164" fontId="8" fillId="0" borderId="38" xfId="0" applyNumberFormat="1" applyFont="1" applyFill="1" applyBorder="1" applyAlignment="1">
      <alignment horizontal="center" vertical="center"/>
    </xf>
    <xf numFmtId="164" fontId="8" fillId="0" borderId="23" xfId="0" applyNumberFormat="1" applyFont="1" applyFill="1" applyBorder="1" applyAlignment="1">
      <alignment horizontal="center" vertical="center"/>
    </xf>
    <xf numFmtId="164" fontId="8" fillId="0" borderId="50" xfId="0" applyNumberFormat="1" applyFont="1" applyFill="1" applyBorder="1" applyAlignment="1">
      <alignment horizontal="center" vertical="center"/>
    </xf>
    <xf numFmtId="164" fontId="8" fillId="4" borderId="38" xfId="0" applyNumberFormat="1" applyFont="1" applyFill="1" applyBorder="1" applyAlignment="1">
      <alignment horizontal="center" vertical="center"/>
    </xf>
    <xf numFmtId="164" fontId="24" fillId="0" borderId="50" xfId="0" applyNumberFormat="1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164" fontId="8" fillId="0" borderId="52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53" xfId="0" applyNumberFormat="1" applyFont="1" applyFill="1" applyBorder="1" applyAlignment="1">
      <alignment horizontal="center" vertical="center"/>
    </xf>
    <xf numFmtId="164" fontId="24" fillId="0" borderId="53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164" fontId="24" fillId="0" borderId="7" xfId="0" applyNumberFormat="1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164" fontId="8" fillId="0" borderId="32" xfId="0" applyNumberFormat="1" applyFont="1" applyFill="1" applyBorder="1" applyAlignment="1">
      <alignment horizontal="center" vertical="center"/>
    </xf>
    <xf numFmtId="164" fontId="8" fillId="0" borderId="33" xfId="0" applyNumberFormat="1" applyFont="1" applyFill="1" applyBorder="1" applyAlignment="1">
      <alignment horizontal="center" vertical="center"/>
    </xf>
    <xf numFmtId="164" fontId="8" fillId="0" borderId="34" xfId="0" applyNumberFormat="1" applyFont="1" applyFill="1" applyBorder="1" applyAlignment="1">
      <alignment horizontal="center" vertical="center"/>
    </xf>
    <xf numFmtId="164" fontId="24" fillId="0" borderId="34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22" fillId="0" borderId="5" xfId="0" applyFont="1" applyFill="1" applyBorder="1" applyAlignment="1">
      <alignment vertical="center"/>
    </xf>
    <xf numFmtId="0" fontId="14" fillId="0" borderId="32" xfId="0" applyFont="1" applyFill="1" applyBorder="1" applyAlignment="1">
      <alignment horizontal="center" vertical="center"/>
    </xf>
    <xf numFmtId="164" fontId="13" fillId="0" borderId="34" xfId="0" applyNumberFormat="1" applyFont="1" applyFill="1" applyBorder="1" applyAlignment="1">
      <alignment horizontal="center" vertical="center"/>
    </xf>
    <xf numFmtId="1" fontId="27" fillId="0" borderId="34" xfId="0" applyNumberFormat="1" applyFont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164" fontId="15" fillId="0" borderId="34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0" borderId="38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14" fillId="0" borderId="52" xfId="0" applyFont="1" applyFill="1" applyBorder="1" applyAlignment="1">
      <alignment horizontal="center" vertical="center"/>
    </xf>
    <xf numFmtId="164" fontId="8" fillId="5" borderId="6" xfId="0" applyNumberFormat="1" applyFont="1" applyFill="1" applyBorder="1" applyAlignment="1">
      <alignment horizontal="center" vertical="center"/>
    </xf>
    <xf numFmtId="164" fontId="13" fillId="0" borderId="14" xfId="0" applyNumberFormat="1" applyFont="1" applyFill="1" applyBorder="1" applyAlignment="1">
      <alignment horizontal="center" vertical="center"/>
    </xf>
    <xf numFmtId="164" fontId="8" fillId="5" borderId="12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2" fillId="3" borderId="9" xfId="0" applyFont="1" applyFill="1" applyBorder="1" applyAlignment="1">
      <alignment vertical="center" wrapText="1"/>
    </xf>
    <xf numFmtId="0" fontId="22" fillId="0" borderId="56" xfId="0" applyFont="1" applyFill="1" applyBorder="1" applyAlignment="1">
      <alignment horizontal="center" vertical="center"/>
    </xf>
    <xf numFmtId="0" fontId="22" fillId="3" borderId="33" xfId="0" applyFont="1" applyFill="1" applyBorder="1" applyAlignment="1">
      <alignment vertical="center"/>
    </xf>
    <xf numFmtId="0" fontId="18" fillId="0" borderId="57" xfId="0" applyFont="1" applyFill="1" applyBorder="1" applyAlignment="1">
      <alignment vertical="center"/>
    </xf>
    <xf numFmtId="0" fontId="18" fillId="0" borderId="58" xfId="0" applyFont="1" applyBorder="1" applyAlignment="1">
      <alignment vertical="center" wrapText="1"/>
    </xf>
    <xf numFmtId="0" fontId="18" fillId="0" borderId="29" xfId="0" applyFont="1" applyBorder="1" applyAlignment="1">
      <alignment vertical="center" wrapText="1"/>
    </xf>
    <xf numFmtId="0" fontId="22" fillId="3" borderId="42" xfId="0" applyFont="1" applyFill="1" applyBorder="1" applyAlignment="1">
      <alignment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22" fillId="0" borderId="60" xfId="1" applyFont="1" applyBorder="1" applyAlignment="1">
      <alignment vertical="center" wrapText="1"/>
    </xf>
    <xf numFmtId="0" fontId="22" fillId="3" borderId="29" xfId="1" applyFont="1" applyFill="1" applyBorder="1" applyAlignment="1">
      <alignment vertical="center" wrapText="1"/>
    </xf>
    <xf numFmtId="0" fontId="22" fillId="3" borderId="39" xfId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2" fillId="0" borderId="33" xfId="0" applyFont="1" applyFill="1" applyBorder="1" applyAlignment="1">
      <alignment vertical="center"/>
    </xf>
    <xf numFmtId="0" fontId="22" fillId="0" borderId="3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24" fillId="0" borderId="39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22" fillId="3" borderId="0" xfId="0" applyFont="1" applyFill="1" applyBorder="1" applyAlignment="1">
      <alignment vertical="center"/>
    </xf>
    <xf numFmtId="0" fontId="22" fillId="3" borderId="39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22" fillId="0" borderId="29" xfId="0" applyFont="1" applyFill="1" applyBorder="1" applyAlignment="1">
      <alignment horizontal="center" vertical="center"/>
    </xf>
    <xf numFmtId="164" fontId="19" fillId="0" borderId="19" xfId="0" applyNumberFormat="1" applyFont="1" applyBorder="1" applyAlignment="1">
      <alignment horizontal="center" vertical="center"/>
    </xf>
    <xf numFmtId="0" fontId="21" fillId="6" borderId="11" xfId="2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29" fillId="6" borderId="0" xfId="2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22" fillId="0" borderId="0" xfId="0" applyFont="1" applyFill="1" applyBorder="1" applyAlignment="1">
      <alignment vertical="center" textRotation="90"/>
    </xf>
    <xf numFmtId="0" fontId="22" fillId="0" borderId="61" xfId="0" applyFont="1" applyBorder="1" applyAlignment="1">
      <alignment vertical="center"/>
    </xf>
    <xf numFmtId="0" fontId="22" fillId="0" borderId="62" xfId="0" applyFont="1" applyBorder="1" applyAlignment="1">
      <alignment horizontal="center" vertical="center"/>
    </xf>
    <xf numFmtId="0" fontId="22" fillId="0" borderId="63" xfId="0" applyFont="1" applyBorder="1" applyAlignment="1">
      <alignment vertical="center"/>
    </xf>
    <xf numFmtId="0" fontId="22" fillId="0" borderId="64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" borderId="65" xfId="0" applyFont="1" applyFill="1" applyBorder="1" applyAlignment="1">
      <alignment horizontal="center" vertical="center"/>
    </xf>
    <xf numFmtId="0" fontId="22" fillId="3" borderId="66" xfId="0" applyFont="1" applyFill="1" applyBorder="1" applyAlignment="1">
      <alignment horizontal="center" vertical="center"/>
    </xf>
    <xf numFmtId="0" fontId="30" fillId="0" borderId="0" xfId="0" applyFont="1"/>
    <xf numFmtId="0" fontId="31" fillId="0" borderId="0" xfId="0" applyFont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vertical="center" wrapText="1"/>
    </xf>
    <xf numFmtId="0" fontId="30" fillId="3" borderId="67" xfId="0" applyFont="1" applyFill="1" applyBorder="1" applyAlignment="1">
      <alignment vertical="center"/>
    </xf>
    <xf numFmtId="0" fontId="30" fillId="3" borderId="5" xfId="0" applyFont="1" applyFill="1" applyBorder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horizontal="center" vertical="center"/>
    </xf>
    <xf numFmtId="164" fontId="15" fillId="0" borderId="53" xfId="0" applyNumberFormat="1" applyFont="1" applyFill="1" applyBorder="1" applyAlignment="1">
      <alignment horizontal="center" vertical="center"/>
    </xf>
    <xf numFmtId="164" fontId="13" fillId="0" borderId="53" xfId="0" applyNumberFormat="1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vertical="center"/>
    </xf>
    <xf numFmtId="0" fontId="22" fillId="0" borderId="69" xfId="0" applyFont="1" applyFill="1" applyBorder="1" applyAlignment="1">
      <alignment horizontal="center" vertical="center"/>
    </xf>
    <xf numFmtId="164" fontId="25" fillId="0" borderId="50" xfId="0" applyNumberFormat="1" applyFont="1" applyFill="1" applyBorder="1" applyAlignment="1">
      <alignment horizontal="center" vertical="center"/>
    </xf>
    <xf numFmtId="164" fontId="15" fillId="0" borderId="50" xfId="0" applyNumberFormat="1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vertical="center" wrapText="1"/>
    </xf>
    <xf numFmtId="0" fontId="22" fillId="0" borderId="70" xfId="0" applyFont="1" applyFill="1" applyBorder="1" applyAlignment="1">
      <alignment horizontal="center" vertical="center"/>
    </xf>
    <xf numFmtId="0" fontId="14" fillId="0" borderId="71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vertical="center"/>
    </xf>
    <xf numFmtId="0" fontId="22" fillId="0" borderId="72" xfId="0" applyFont="1" applyFill="1" applyBorder="1" applyAlignment="1">
      <alignment horizontal="center" vertical="center"/>
    </xf>
    <xf numFmtId="164" fontId="8" fillId="0" borderId="68" xfId="0" applyNumberFormat="1" applyFont="1" applyFill="1" applyBorder="1" applyAlignment="1">
      <alignment horizontal="center" vertical="center"/>
    </xf>
    <xf numFmtId="164" fontId="8" fillId="0" borderId="73" xfId="0" applyNumberFormat="1" applyFont="1" applyFill="1" applyBorder="1" applyAlignment="1">
      <alignment horizontal="center" vertical="center"/>
    </xf>
    <xf numFmtId="164" fontId="13" fillId="0" borderId="74" xfId="0" applyNumberFormat="1" applyFont="1" applyFill="1" applyBorder="1" applyAlignment="1">
      <alignment horizontal="center" vertical="center"/>
    </xf>
    <xf numFmtId="164" fontId="15" fillId="0" borderId="74" xfId="0" applyNumberFormat="1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1" fontId="0" fillId="0" borderId="53" xfId="0" applyNumberFormat="1" applyBorder="1" applyAlignment="1">
      <alignment horizontal="center" vertical="center"/>
    </xf>
    <xf numFmtId="0" fontId="23" fillId="0" borderId="75" xfId="0" applyFont="1" applyBorder="1" applyAlignment="1">
      <alignment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 wrapText="1"/>
    </xf>
    <xf numFmtId="0" fontId="22" fillId="0" borderId="47" xfId="0" applyFont="1" applyFill="1" applyBorder="1" applyAlignment="1">
      <alignment horizontal="center" vertical="center"/>
    </xf>
    <xf numFmtId="164" fontId="33" fillId="0" borderId="53" xfId="0" applyNumberFormat="1" applyFont="1" applyFill="1" applyBorder="1" applyAlignment="1">
      <alignment horizontal="center" vertical="center"/>
    </xf>
    <xf numFmtId="164" fontId="33" fillId="0" borderId="7" xfId="0" applyNumberFormat="1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vertical="center"/>
    </xf>
    <xf numFmtId="0" fontId="36" fillId="3" borderId="36" xfId="0" applyFont="1" applyFill="1" applyBorder="1" applyAlignment="1">
      <alignment horizontal="left" vertical="center" wrapText="1"/>
    </xf>
    <xf numFmtId="0" fontId="39" fillId="0" borderId="5" xfId="0" applyFont="1" applyFill="1" applyBorder="1" applyAlignment="1">
      <alignment vertical="center"/>
    </xf>
    <xf numFmtId="0" fontId="40" fillId="0" borderId="27" xfId="0" applyFont="1" applyFill="1" applyBorder="1" applyAlignment="1">
      <alignment horizontal="left" vertical="center"/>
    </xf>
    <xf numFmtId="0" fontId="41" fillId="0" borderId="23" xfId="0" applyFont="1" applyFill="1" applyBorder="1" applyAlignment="1">
      <alignment vertical="center"/>
    </xf>
    <xf numFmtId="0" fontId="41" fillId="0" borderId="11" xfId="0" applyFont="1" applyFill="1" applyBorder="1" applyAlignment="1">
      <alignment vertical="center"/>
    </xf>
    <xf numFmtId="0" fontId="39" fillId="0" borderId="5" xfId="0" applyFont="1" applyFill="1" applyBorder="1" applyAlignment="1">
      <alignment vertical="center" wrapText="1"/>
    </xf>
    <xf numFmtId="0" fontId="41" fillId="3" borderId="11" xfId="0" applyFont="1" applyFill="1" applyBorder="1" applyAlignment="1">
      <alignment vertical="center"/>
    </xf>
    <xf numFmtId="0" fontId="39" fillId="3" borderId="13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4" fillId="0" borderId="76" xfId="0" applyFont="1" applyBorder="1" applyAlignment="1">
      <alignment horizontal="left" vertical="center"/>
    </xf>
    <xf numFmtId="0" fontId="4" fillId="0" borderId="7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0" fillId="0" borderId="80" xfId="0" applyBorder="1" applyAlignment="1"/>
    <xf numFmtId="0" fontId="4" fillId="0" borderId="82" xfId="0" applyFont="1" applyBorder="1" applyAlignment="1">
      <alignment horizontal="left" vertical="center"/>
    </xf>
    <xf numFmtId="0" fontId="4" fillId="0" borderId="83" xfId="0" applyFont="1" applyBorder="1" applyAlignment="1">
      <alignment horizontal="left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4" fillId="0" borderId="8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 wrapText="1"/>
    </xf>
    <xf numFmtId="0" fontId="22" fillId="0" borderId="29" xfId="0" applyFont="1" applyBorder="1" applyAlignment="1">
      <alignment vertical="center" wrapText="1"/>
    </xf>
    <xf numFmtId="0" fontId="22" fillId="0" borderId="47" xfId="0" applyFont="1" applyBorder="1" applyAlignment="1">
      <alignment vertical="center" wrapText="1"/>
    </xf>
    <xf numFmtId="0" fontId="8" fillId="0" borderId="47" xfId="0" applyFont="1" applyFill="1" applyBorder="1" applyAlignment="1">
      <alignment horizontal="left" vertical="center" wrapText="1"/>
    </xf>
    <xf numFmtId="0" fontId="22" fillId="0" borderId="97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/>
    </xf>
    <xf numFmtId="164" fontId="19" fillId="0" borderId="11" xfId="0" applyNumberFormat="1" applyFont="1" applyBorder="1" applyAlignment="1">
      <alignment horizontal="center" vertical="center" textRotation="90"/>
    </xf>
    <xf numFmtId="164" fontId="19" fillId="0" borderId="95" xfId="0" applyNumberFormat="1" applyFont="1" applyBorder="1" applyAlignment="1">
      <alignment horizontal="center" vertical="center" textRotation="90"/>
    </xf>
    <xf numFmtId="0" fontId="12" fillId="0" borderId="28" xfId="0" applyFont="1" applyBorder="1" applyAlignment="1">
      <alignment horizontal="center" vertical="center" textRotation="90"/>
    </xf>
    <xf numFmtId="0" fontId="12" fillId="0" borderId="34" xfId="0" applyFont="1" applyBorder="1" applyAlignment="1">
      <alignment horizontal="center" vertical="center" textRotation="90"/>
    </xf>
    <xf numFmtId="164" fontId="13" fillId="0" borderId="5" xfId="0" applyNumberFormat="1" applyFont="1" applyBorder="1" applyAlignment="1">
      <alignment horizontal="center" vertical="center"/>
    </xf>
    <xf numFmtId="0" fontId="13" fillId="0" borderId="96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/>
    </xf>
    <xf numFmtId="0" fontId="11" fillId="0" borderId="87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 textRotation="90"/>
    </xf>
    <xf numFmtId="0" fontId="12" fillId="0" borderId="14" xfId="0" applyFont="1" applyBorder="1" applyAlignment="1">
      <alignment horizontal="center" vertical="center" textRotation="90"/>
    </xf>
    <xf numFmtId="0" fontId="6" fillId="0" borderId="0" xfId="0" applyFont="1" applyBorder="1" applyAlignment="1">
      <alignment vertical="center" wrapText="1"/>
    </xf>
    <xf numFmtId="0" fontId="7" fillId="0" borderId="86" xfId="0" applyFont="1" applyFill="1" applyBorder="1" applyAlignment="1">
      <alignment horizontal="center" vertical="center"/>
    </xf>
    <xf numFmtId="0" fontId="7" fillId="0" borderId="87" xfId="0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 textRotation="90" wrapText="1"/>
    </xf>
    <xf numFmtId="0" fontId="10" fillId="0" borderId="90" xfId="0" applyFont="1" applyBorder="1" applyAlignment="1">
      <alignment horizontal="center" vertical="center" textRotation="90" wrapText="1"/>
    </xf>
    <xf numFmtId="0" fontId="10" fillId="0" borderId="91" xfId="0" applyFont="1" applyBorder="1" applyAlignment="1">
      <alignment horizontal="center" vertical="center" textRotation="90" wrapText="1"/>
    </xf>
    <xf numFmtId="0" fontId="22" fillId="0" borderId="89" xfId="0" applyFont="1" applyBorder="1" applyAlignment="1">
      <alignment horizontal="center" vertical="center" textRotation="90" wrapText="1"/>
    </xf>
    <xf numFmtId="0" fontId="22" fillId="0" borderId="90" xfId="0" applyFont="1" applyBorder="1" applyAlignment="1">
      <alignment horizontal="center" vertical="center" textRotation="90" wrapText="1"/>
    </xf>
    <xf numFmtId="0" fontId="22" fillId="0" borderId="91" xfId="0" applyFont="1" applyBorder="1" applyAlignment="1">
      <alignment horizontal="center" vertical="center" textRotation="90" wrapText="1"/>
    </xf>
    <xf numFmtId="0" fontId="11" fillId="0" borderId="8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14" fillId="0" borderId="8" xfId="0" applyFont="1" applyFill="1" applyBorder="1" applyAlignment="1">
      <alignment horizontal="center" vertical="center"/>
    </xf>
  </cellXfs>
  <cellStyles count="3">
    <cellStyle name="Normalny" xfId="0" builtinId="0"/>
    <cellStyle name="Normalny_IDI_1" xfId="1"/>
    <cellStyle name="Normalny_ZiIP_Dzienne i Zaoczne_Inż_16_05_200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2:I37"/>
  <sheetViews>
    <sheetView view="pageBreakPreview" topLeftCell="A6" zoomScaleSheetLayoutView="100" workbookViewId="0">
      <selection activeCell="B14" sqref="B14:I14"/>
    </sheetView>
  </sheetViews>
  <sheetFormatPr defaultRowHeight="12.75" x14ac:dyDescent="0.2"/>
  <cols>
    <col min="1" max="1" width="7.140625" customWidth="1"/>
    <col min="2" max="2" width="5.85546875" customWidth="1"/>
    <col min="5" max="5" width="11" customWidth="1"/>
    <col min="8" max="8" width="17.7109375" customWidth="1"/>
  </cols>
  <sheetData>
    <row r="2" spans="1:9" ht="23.25" x14ac:dyDescent="0.2">
      <c r="A2" s="267" t="s">
        <v>0</v>
      </c>
      <c r="B2" s="267"/>
      <c r="C2" s="267"/>
      <c r="D2" s="267"/>
      <c r="E2" s="267"/>
      <c r="F2" s="267"/>
      <c r="G2" s="267"/>
      <c r="H2" s="267"/>
    </row>
    <row r="4" spans="1:9" ht="23.25" x14ac:dyDescent="0.2">
      <c r="A4" s="267" t="s">
        <v>1</v>
      </c>
      <c r="B4" s="267"/>
      <c r="C4" s="267"/>
      <c r="D4" s="267"/>
      <c r="E4" s="267"/>
      <c r="F4" s="267"/>
      <c r="G4" s="267"/>
      <c r="H4" s="267"/>
    </row>
    <row r="5" spans="1:9" ht="20.25" x14ac:dyDescent="0.2">
      <c r="A5" s="268" t="s">
        <v>2</v>
      </c>
      <c r="B5" s="268"/>
      <c r="C5" s="268"/>
      <c r="D5" s="268"/>
      <c r="E5" s="268"/>
      <c r="F5" s="268"/>
      <c r="G5" s="268"/>
      <c r="H5" s="268"/>
      <c r="I5" s="40"/>
    </row>
    <row r="6" spans="1:9" ht="41.25" customHeight="1" x14ac:dyDescent="0.3">
      <c r="A6" s="40"/>
      <c r="B6" s="269" t="s">
        <v>71</v>
      </c>
      <c r="C6" s="269"/>
      <c r="D6" s="269"/>
      <c r="E6" s="269"/>
      <c r="F6" s="269"/>
      <c r="G6" s="269"/>
      <c r="H6" s="40"/>
      <c r="I6" s="40"/>
    </row>
    <row r="7" spans="1:9" ht="30.75" customHeight="1" x14ac:dyDescent="0.2">
      <c r="A7" s="40"/>
      <c r="B7" s="270" t="s">
        <v>70</v>
      </c>
      <c r="C7" s="270"/>
      <c r="D7" s="270"/>
      <c r="E7" s="270"/>
      <c r="F7" s="270"/>
      <c r="G7" s="270"/>
      <c r="H7" s="40"/>
      <c r="I7" s="40"/>
    </row>
    <row r="8" spans="1:9" ht="20.25" x14ac:dyDescent="0.3">
      <c r="A8" s="40"/>
      <c r="B8" s="40"/>
      <c r="C8" s="1"/>
      <c r="D8" s="40"/>
      <c r="E8" s="40"/>
      <c r="F8" s="40"/>
      <c r="G8" s="40"/>
      <c r="H8" s="40"/>
      <c r="I8" s="40"/>
    </row>
    <row r="9" spans="1:9" ht="20.25" x14ac:dyDescent="0.3">
      <c r="A9" s="259" t="s">
        <v>3</v>
      </c>
      <c r="B9" s="259"/>
      <c r="C9" s="259"/>
      <c r="D9" s="259"/>
      <c r="E9" s="259"/>
      <c r="F9" s="259"/>
      <c r="G9" s="40"/>
      <c r="H9" s="40"/>
      <c r="I9" s="40"/>
    </row>
    <row r="10" spans="1:9" ht="20.25" x14ac:dyDescent="0.3">
      <c r="A10" s="40"/>
      <c r="B10" s="40"/>
      <c r="C10" s="1"/>
      <c r="D10" s="1"/>
      <c r="E10" s="40"/>
      <c r="F10" s="40"/>
      <c r="G10" s="40"/>
      <c r="H10" s="40"/>
      <c r="I10" s="40"/>
    </row>
    <row r="11" spans="1:9" ht="20.25" x14ac:dyDescent="0.3">
      <c r="A11" s="2" t="s">
        <v>4</v>
      </c>
      <c r="B11" s="2"/>
      <c r="C11" s="40"/>
      <c r="D11" s="1"/>
      <c r="E11" s="40"/>
      <c r="F11" s="40"/>
      <c r="G11" s="40"/>
      <c r="H11" s="40"/>
      <c r="I11" s="40"/>
    </row>
    <row r="12" spans="1:9" ht="10.5" customHeight="1" x14ac:dyDescent="0.3">
      <c r="A12" s="2"/>
      <c r="B12" s="2"/>
      <c r="C12" s="40"/>
      <c r="D12" s="1"/>
      <c r="E12" s="40"/>
      <c r="F12" s="40"/>
      <c r="G12" s="40"/>
      <c r="H12" s="40"/>
      <c r="I12" s="40"/>
    </row>
    <row r="13" spans="1:9" s="4" customFormat="1" ht="20.25" x14ac:dyDescent="0.3">
      <c r="A13" s="3" t="s">
        <v>5</v>
      </c>
      <c r="B13" s="37" t="s">
        <v>126</v>
      </c>
      <c r="C13" s="53"/>
      <c r="D13" s="53"/>
      <c r="E13" s="53"/>
      <c r="F13" s="53"/>
      <c r="G13" s="53"/>
      <c r="H13" s="53"/>
      <c r="I13" s="53"/>
    </row>
    <row r="14" spans="1:9" s="4" customFormat="1" ht="51.75" customHeight="1" x14ac:dyDescent="0.2">
      <c r="A14" s="84" t="s">
        <v>6</v>
      </c>
      <c r="B14" s="271" t="s">
        <v>135</v>
      </c>
      <c r="C14" s="272"/>
      <c r="D14" s="272"/>
      <c r="E14" s="272"/>
      <c r="F14" s="272"/>
      <c r="G14" s="272"/>
      <c r="H14" s="272"/>
      <c r="I14" s="272"/>
    </row>
    <row r="15" spans="1:9" ht="13.5" thickBot="1" x14ac:dyDescent="0.25">
      <c r="A15" s="40"/>
      <c r="B15" s="40"/>
      <c r="C15" s="40"/>
      <c r="D15" s="40"/>
      <c r="E15" s="40"/>
      <c r="F15" s="40"/>
      <c r="G15" s="39"/>
      <c r="H15" s="40"/>
      <c r="I15" s="40"/>
    </row>
    <row r="16" spans="1:9" ht="15" x14ac:dyDescent="0.2">
      <c r="A16" s="40"/>
      <c r="B16" s="40"/>
      <c r="C16" s="40"/>
      <c r="D16" s="40"/>
      <c r="E16" s="40"/>
      <c r="F16" s="260" t="s">
        <v>8</v>
      </c>
      <c r="G16" s="261"/>
      <c r="H16" s="262"/>
      <c r="I16" s="40"/>
    </row>
    <row r="17" spans="1:9" ht="28.35" customHeight="1" thickBot="1" x14ac:dyDescent="0.25">
      <c r="A17" s="40"/>
      <c r="B17" s="40"/>
      <c r="C17" s="40"/>
      <c r="D17" s="40"/>
      <c r="E17" s="40"/>
      <c r="F17" s="273" t="s">
        <v>7</v>
      </c>
      <c r="G17" s="274"/>
      <c r="H17" s="233" t="s">
        <v>47</v>
      </c>
      <c r="I17" s="40"/>
    </row>
    <row r="18" spans="1:9" ht="15" x14ac:dyDescent="0.2">
      <c r="B18" s="5" t="s">
        <v>9</v>
      </c>
      <c r="C18" s="263" t="s">
        <v>10</v>
      </c>
      <c r="D18" s="263"/>
      <c r="E18" s="264"/>
      <c r="F18" s="265">
        <f>IDM_2019_06_11!E13</f>
        <v>75</v>
      </c>
      <c r="G18" s="266"/>
      <c r="H18" s="232">
        <f>IDM_2019_06_11!D13</f>
        <v>7</v>
      </c>
    </row>
    <row r="19" spans="1:9" ht="15" x14ac:dyDescent="0.2">
      <c r="B19" s="6" t="s">
        <v>11</v>
      </c>
      <c r="C19" s="253" t="s">
        <v>12</v>
      </c>
      <c r="D19" s="253"/>
      <c r="E19" s="254"/>
      <c r="F19" s="255">
        <f>IDM_2019_06_11!E20</f>
        <v>180</v>
      </c>
      <c r="G19" s="256"/>
      <c r="H19" s="56">
        <f>IDM_2019_06_11!D20</f>
        <v>14</v>
      </c>
    </row>
    <row r="20" spans="1:9" ht="15" x14ac:dyDescent="0.2">
      <c r="B20" s="6" t="s">
        <v>13</v>
      </c>
      <c r="C20" s="253" t="s">
        <v>14</v>
      </c>
      <c r="D20" s="253"/>
      <c r="E20" s="254"/>
      <c r="F20" s="255">
        <f>IDM_2019_06_11!E32</f>
        <v>390</v>
      </c>
      <c r="G20" s="256"/>
      <c r="H20" s="56">
        <f>IDM_2019_06_11!D32</f>
        <v>31</v>
      </c>
    </row>
    <row r="21" spans="1:9" ht="15" x14ac:dyDescent="0.2">
      <c r="B21" s="6" t="s">
        <v>15</v>
      </c>
      <c r="C21" s="253" t="s">
        <v>16</v>
      </c>
      <c r="D21" s="253"/>
      <c r="E21" s="254"/>
      <c r="F21" s="257">
        <f>IDM_2019_06_11!E43+IDM_2019_06_11!E56</f>
        <v>255</v>
      </c>
      <c r="G21" s="258"/>
      <c r="H21" s="56">
        <f>IDM_2019_06_11!D43+IDM_2019_06_11!D56-20</f>
        <v>19</v>
      </c>
    </row>
    <row r="22" spans="1:9" ht="15.75" thickBot="1" x14ac:dyDescent="0.25">
      <c r="B22" s="54"/>
      <c r="C22" s="7" t="s">
        <v>40</v>
      </c>
      <c r="D22" s="7"/>
      <c r="F22" s="275">
        <v>0</v>
      </c>
      <c r="G22" s="276"/>
      <c r="H22" s="138">
        <v>20</v>
      </c>
    </row>
    <row r="23" spans="1:9" ht="16.5" thickBot="1" x14ac:dyDescent="0.25">
      <c r="B23" s="8"/>
      <c r="C23" s="9"/>
      <c r="D23" s="10"/>
      <c r="E23" s="55" t="s">
        <v>17</v>
      </c>
      <c r="F23" s="251">
        <f>SUM(F18:G22)</f>
        <v>900</v>
      </c>
      <c r="G23" s="252"/>
      <c r="H23" s="137">
        <f>SUM(H18:H22)</f>
        <v>91</v>
      </c>
    </row>
    <row r="24" spans="1:9" ht="15" x14ac:dyDescent="0.2">
      <c r="B24" s="7"/>
      <c r="C24" s="7"/>
      <c r="D24" s="7"/>
      <c r="E24" s="7"/>
      <c r="F24" s="7"/>
      <c r="G24" s="7"/>
    </row>
    <row r="26" spans="1:9" ht="15.75" x14ac:dyDescent="0.25">
      <c r="B26" s="11" t="s">
        <v>18</v>
      </c>
      <c r="C26" s="12"/>
    </row>
    <row r="27" spans="1:9" ht="15.75" x14ac:dyDescent="0.25">
      <c r="B27" s="12"/>
      <c r="C27" s="12"/>
    </row>
    <row r="28" spans="1:9" ht="15.75" x14ac:dyDescent="0.25">
      <c r="B28" s="12" t="s">
        <v>19</v>
      </c>
      <c r="C28" s="12" t="s">
        <v>20</v>
      </c>
    </row>
    <row r="29" spans="1:9" ht="15.75" x14ac:dyDescent="0.25">
      <c r="B29" s="12" t="s">
        <v>13</v>
      </c>
      <c r="C29" s="12" t="s">
        <v>21</v>
      </c>
    </row>
    <row r="30" spans="1:9" ht="15.75" x14ac:dyDescent="0.25">
      <c r="B30" s="12" t="s">
        <v>22</v>
      </c>
      <c r="C30" s="12" t="s">
        <v>23</v>
      </c>
    </row>
    <row r="31" spans="1:9" ht="15.75" x14ac:dyDescent="0.25">
      <c r="B31" s="12" t="s">
        <v>24</v>
      </c>
      <c r="C31" s="12" t="s">
        <v>25</v>
      </c>
    </row>
    <row r="32" spans="1:9" ht="15.75" x14ac:dyDescent="0.25">
      <c r="B32" s="12"/>
      <c r="C32" s="12"/>
    </row>
    <row r="33" spans="2:9" ht="15.75" x14ac:dyDescent="0.25">
      <c r="B33" s="13"/>
      <c r="C33" s="12" t="s">
        <v>26</v>
      </c>
    </row>
    <row r="35" spans="2:9" x14ac:dyDescent="0.2">
      <c r="B35" s="277" t="s">
        <v>137</v>
      </c>
      <c r="C35" s="277"/>
      <c r="D35" s="277"/>
      <c r="E35" s="277"/>
      <c r="F35" s="277"/>
      <c r="G35" s="277"/>
      <c r="H35" s="277"/>
      <c r="I35" s="148"/>
    </row>
    <row r="36" spans="2:9" x14ac:dyDescent="0.2">
      <c r="B36" s="249"/>
      <c r="C36" s="249"/>
      <c r="D36" s="249"/>
      <c r="E36" s="249"/>
      <c r="F36" s="249"/>
      <c r="G36" s="249"/>
      <c r="H36" s="249"/>
      <c r="I36" s="149"/>
    </row>
    <row r="37" spans="2:9" x14ac:dyDescent="0.2">
      <c r="B37" s="250"/>
      <c r="C37" s="250"/>
      <c r="D37" s="250"/>
      <c r="E37" s="250"/>
      <c r="F37" s="250"/>
      <c r="G37" s="250"/>
      <c r="H37" s="250"/>
      <c r="I37" s="141"/>
    </row>
  </sheetData>
  <mergeCells count="22">
    <mergeCell ref="A2:H2"/>
    <mergeCell ref="A4:H4"/>
    <mergeCell ref="A5:H5"/>
    <mergeCell ref="B6:G6"/>
    <mergeCell ref="B7:G7"/>
    <mergeCell ref="A9:F9"/>
    <mergeCell ref="F16:H16"/>
    <mergeCell ref="C18:E18"/>
    <mergeCell ref="F18:G18"/>
    <mergeCell ref="C19:E19"/>
    <mergeCell ref="B14:I14"/>
    <mergeCell ref="F17:G17"/>
    <mergeCell ref="F19:G19"/>
    <mergeCell ref="B36:H36"/>
    <mergeCell ref="B37:H37"/>
    <mergeCell ref="F23:G23"/>
    <mergeCell ref="C20:E20"/>
    <mergeCell ref="F20:G20"/>
    <mergeCell ref="C21:E21"/>
    <mergeCell ref="F21:G21"/>
    <mergeCell ref="F22:G22"/>
    <mergeCell ref="B35:H35"/>
  </mergeCells>
  <phoneticPr fontId="0" type="noConversion"/>
  <pageMargins left="0.51" right="0.54" top="1" bottom="1" header="0.5" footer="0.5"/>
  <pageSetup paperSize="9" orientation="portrait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W100"/>
  <sheetViews>
    <sheetView tabSelected="1" topLeftCell="A65" zoomScaleNormal="100" zoomScaleSheetLayoutView="75" workbookViewId="0">
      <selection activeCell="R49" sqref="R1:R1048576"/>
    </sheetView>
  </sheetViews>
  <sheetFormatPr defaultRowHeight="12.75" x14ac:dyDescent="0.2"/>
  <cols>
    <col min="1" max="1" width="8.85546875" style="208" customWidth="1"/>
    <col min="2" max="2" width="8" style="96" customWidth="1"/>
    <col min="3" max="3" width="42.7109375" style="96" customWidth="1"/>
    <col min="4" max="4" width="5.85546875" style="96" customWidth="1"/>
    <col min="5" max="5" width="6.7109375" style="96" customWidth="1"/>
    <col min="6" max="7" width="2.5703125" style="150" customWidth="1"/>
    <col min="8" max="8" width="3.28515625" style="150" bestFit="1" customWidth="1"/>
    <col min="9" max="9" width="2.5703125" style="150" customWidth="1"/>
    <col min="10" max="10" width="3.5703125" style="150" customWidth="1"/>
    <col min="11" max="12" width="2.5703125" style="150" customWidth="1"/>
    <col min="13" max="13" width="3.140625" style="150" bestFit="1" customWidth="1"/>
    <col min="14" max="14" width="2.5703125" style="150" customWidth="1"/>
    <col min="15" max="15" width="3.7109375" style="150" customWidth="1"/>
    <col min="16" max="19" width="2.5703125" style="150" customWidth="1"/>
    <col min="20" max="20" width="3.7109375" style="150" customWidth="1"/>
    <col min="21" max="21" width="14.5703125" style="40" customWidth="1"/>
    <col min="22" max="22" width="42.28515625" style="96" bestFit="1" customWidth="1"/>
    <col min="23" max="16384" width="9.140625" style="96"/>
  </cols>
  <sheetData>
    <row r="1" spans="1:21" ht="18.75" thickBot="1" x14ac:dyDescent="0.25">
      <c r="B1" s="299" t="s">
        <v>67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</row>
    <row r="2" spans="1:21" ht="5.0999999999999996" customHeight="1" x14ac:dyDescent="0.2"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1:21" s="151" customFormat="1" ht="5.0999999999999996" customHeight="1" thickBot="1" x14ac:dyDescent="0.25">
      <c r="A3" s="209"/>
      <c r="D3" s="19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0"/>
    </row>
    <row r="4" spans="1:21" s="154" customFormat="1" ht="13.5" thickBot="1" x14ac:dyDescent="0.25">
      <c r="A4" s="301" t="s">
        <v>138</v>
      </c>
      <c r="B4" s="302" t="s">
        <v>27</v>
      </c>
      <c r="C4" s="195"/>
      <c r="D4" s="305"/>
      <c r="E4" s="308" t="s">
        <v>28</v>
      </c>
      <c r="F4" s="290" t="s">
        <v>29</v>
      </c>
      <c r="G4" s="291"/>
      <c r="H4" s="291"/>
      <c r="I4" s="291"/>
      <c r="J4" s="291"/>
      <c r="K4" s="291"/>
      <c r="L4" s="291"/>
      <c r="M4" s="291"/>
      <c r="N4" s="291"/>
      <c r="O4" s="292"/>
      <c r="P4" s="290" t="s">
        <v>30</v>
      </c>
      <c r="Q4" s="291"/>
      <c r="R4" s="291"/>
      <c r="S4" s="291"/>
      <c r="T4" s="291"/>
      <c r="U4" s="40"/>
    </row>
    <row r="5" spans="1:21" s="154" customFormat="1" ht="14.25" thickTop="1" thickBot="1" x14ac:dyDescent="0.25">
      <c r="A5" s="301"/>
      <c r="B5" s="303"/>
      <c r="C5" s="196" t="s">
        <v>31</v>
      </c>
      <c r="D5" s="306"/>
      <c r="E5" s="309"/>
      <c r="F5" s="311" t="s">
        <v>32</v>
      </c>
      <c r="G5" s="312"/>
      <c r="H5" s="312"/>
      <c r="I5" s="312"/>
      <c r="J5" s="296" t="s">
        <v>33</v>
      </c>
      <c r="K5" s="311" t="s">
        <v>34</v>
      </c>
      <c r="L5" s="312"/>
      <c r="M5" s="312"/>
      <c r="N5" s="312"/>
      <c r="O5" s="296" t="s">
        <v>33</v>
      </c>
      <c r="P5" s="311" t="s">
        <v>35</v>
      </c>
      <c r="Q5" s="312"/>
      <c r="R5" s="312"/>
      <c r="S5" s="312"/>
      <c r="T5" s="286" t="s">
        <v>33</v>
      </c>
      <c r="U5" s="40"/>
    </row>
    <row r="6" spans="1:21" s="154" customFormat="1" ht="14.25" thickTop="1" thickBot="1" x14ac:dyDescent="0.25">
      <c r="A6" s="301"/>
      <c r="B6" s="304"/>
      <c r="C6" s="197"/>
      <c r="D6" s="307"/>
      <c r="E6" s="310"/>
      <c r="F6" s="152" t="s">
        <v>19</v>
      </c>
      <c r="G6" s="153" t="s">
        <v>36</v>
      </c>
      <c r="H6" s="153" t="s">
        <v>22</v>
      </c>
      <c r="I6" s="153" t="s">
        <v>24</v>
      </c>
      <c r="J6" s="297"/>
      <c r="K6" s="152" t="s">
        <v>19</v>
      </c>
      <c r="L6" s="153" t="s">
        <v>36</v>
      </c>
      <c r="M6" s="153" t="s">
        <v>22</v>
      </c>
      <c r="N6" s="153" t="s">
        <v>24</v>
      </c>
      <c r="O6" s="297"/>
      <c r="P6" s="152" t="s">
        <v>19</v>
      </c>
      <c r="Q6" s="153" t="s">
        <v>36</v>
      </c>
      <c r="R6" s="153" t="s">
        <v>22</v>
      </c>
      <c r="S6" s="153" t="s">
        <v>24</v>
      </c>
      <c r="T6" s="287"/>
      <c r="U6" s="40"/>
    </row>
    <row r="7" spans="1:21" s="154" customFormat="1" x14ac:dyDescent="0.2">
      <c r="A7" s="209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40"/>
    </row>
    <row r="8" spans="1:21" s="154" customFormat="1" ht="16.5" thickBot="1" x14ac:dyDescent="0.25">
      <c r="A8" s="209"/>
      <c r="B8" s="315" t="s">
        <v>37</v>
      </c>
      <c r="C8" s="315"/>
      <c r="D8" s="315"/>
      <c r="E8" s="315"/>
      <c r="F8" s="315"/>
      <c r="G8" s="315"/>
      <c r="H8" s="315"/>
      <c r="I8" s="315"/>
      <c r="J8" s="315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40"/>
    </row>
    <row r="9" spans="1:21" x14ac:dyDescent="0.2">
      <c r="A9" s="209" t="s">
        <v>144</v>
      </c>
      <c r="B9" s="155" t="s">
        <v>115</v>
      </c>
      <c r="C9" s="217" t="s">
        <v>49</v>
      </c>
      <c r="D9" s="218"/>
      <c r="E9" s="110">
        <f>15*(SUM(F9:I9,K9:N9,P9:S9))</f>
        <v>30</v>
      </c>
      <c r="F9" s="116"/>
      <c r="G9" s="117"/>
      <c r="H9" s="117"/>
      <c r="I9" s="117"/>
      <c r="J9" s="219"/>
      <c r="K9" s="116"/>
      <c r="L9" s="117">
        <v>2</v>
      </c>
      <c r="M9" s="117"/>
      <c r="N9" s="117"/>
      <c r="O9" s="219">
        <v>2</v>
      </c>
      <c r="P9" s="116"/>
      <c r="Q9" s="117"/>
      <c r="R9" s="117"/>
      <c r="S9" s="117"/>
      <c r="T9" s="220"/>
    </row>
    <row r="10" spans="1:21" x14ac:dyDescent="0.2">
      <c r="A10" s="209" t="s">
        <v>139</v>
      </c>
      <c r="B10" s="231" t="s">
        <v>116</v>
      </c>
      <c r="C10" s="213" t="s">
        <v>131</v>
      </c>
      <c r="D10" s="43"/>
      <c r="E10" s="214">
        <f>15*(SUM(F10:I10,K10:N10,P10:S10))</f>
        <v>15</v>
      </c>
      <c r="F10" s="122">
        <v>1</v>
      </c>
      <c r="G10" s="123"/>
      <c r="H10" s="123"/>
      <c r="I10" s="123"/>
      <c r="J10" s="238">
        <v>2</v>
      </c>
      <c r="K10" s="122"/>
      <c r="L10" s="123"/>
      <c r="M10" s="123"/>
      <c r="N10" s="123"/>
      <c r="O10" s="216"/>
      <c r="P10" s="122"/>
      <c r="Q10" s="123"/>
      <c r="R10" s="123"/>
      <c r="S10" s="123"/>
      <c r="T10" s="215"/>
    </row>
    <row r="11" spans="1:21" x14ac:dyDescent="0.2">
      <c r="A11" s="209" t="s">
        <v>142</v>
      </c>
      <c r="B11" s="212" t="s">
        <v>117</v>
      </c>
      <c r="C11" s="225" t="s">
        <v>114</v>
      </c>
      <c r="D11" s="226"/>
      <c r="E11" s="113">
        <f>15*(SUM(F11:I11,K11:N11,P11:S11))</f>
        <v>15</v>
      </c>
      <c r="F11" s="227"/>
      <c r="G11" s="228"/>
      <c r="H11" s="228"/>
      <c r="I11" s="228"/>
      <c r="J11" s="229"/>
      <c r="K11" s="227"/>
      <c r="L11" s="228"/>
      <c r="M11" s="228"/>
      <c r="N11" s="228"/>
      <c r="O11" s="229"/>
      <c r="P11" s="227">
        <v>1</v>
      </c>
      <c r="Q11" s="228"/>
      <c r="R11" s="228"/>
      <c r="S11" s="228"/>
      <c r="T11" s="230">
        <v>2</v>
      </c>
    </row>
    <row r="12" spans="1:21" ht="26.25" thickBot="1" x14ac:dyDescent="0.25">
      <c r="A12" s="209" t="s">
        <v>143</v>
      </c>
      <c r="B12" s="235" t="s">
        <v>118</v>
      </c>
      <c r="C12" s="221" t="s">
        <v>129</v>
      </c>
      <c r="D12" s="222"/>
      <c r="E12" s="223">
        <f>15*(SUM(F12:I12,K12:N12,P12:S12))</f>
        <v>15</v>
      </c>
      <c r="F12" s="129"/>
      <c r="G12" s="130"/>
      <c r="H12" s="130"/>
      <c r="I12" s="130"/>
      <c r="J12" s="136"/>
      <c r="K12" s="129"/>
      <c r="L12" s="130"/>
      <c r="M12" s="130"/>
      <c r="N12" s="130"/>
      <c r="O12" s="136"/>
      <c r="P12" s="129">
        <v>1</v>
      </c>
      <c r="Q12" s="130"/>
      <c r="R12" s="130"/>
      <c r="S12" s="130"/>
      <c r="T12" s="139">
        <v>1</v>
      </c>
    </row>
    <row r="13" spans="1:21" x14ac:dyDescent="0.2">
      <c r="A13" s="209"/>
      <c r="B13" s="151"/>
      <c r="C13" s="156" t="s">
        <v>48</v>
      </c>
      <c r="D13" s="36">
        <f>J13+O13+T13</f>
        <v>7</v>
      </c>
      <c r="E13" s="35">
        <f t="shared" ref="E13:T13" si="0">SUM(E9:E12)</f>
        <v>75</v>
      </c>
      <c r="F13" s="36">
        <f t="shared" si="0"/>
        <v>1</v>
      </c>
      <c r="G13" s="36">
        <f t="shared" si="0"/>
        <v>0</v>
      </c>
      <c r="H13" s="36">
        <f t="shared" si="0"/>
        <v>0</v>
      </c>
      <c r="I13" s="36">
        <f t="shared" si="0"/>
        <v>0</v>
      </c>
      <c r="J13" s="36">
        <f t="shared" si="0"/>
        <v>2</v>
      </c>
      <c r="K13" s="36">
        <f t="shared" si="0"/>
        <v>0</v>
      </c>
      <c r="L13" s="36">
        <f t="shared" si="0"/>
        <v>2</v>
      </c>
      <c r="M13" s="36">
        <f t="shared" si="0"/>
        <v>0</v>
      </c>
      <c r="N13" s="36">
        <f t="shared" si="0"/>
        <v>0</v>
      </c>
      <c r="O13" s="36">
        <f t="shared" si="0"/>
        <v>2</v>
      </c>
      <c r="P13" s="36">
        <f t="shared" si="0"/>
        <v>2</v>
      </c>
      <c r="Q13" s="36">
        <f t="shared" si="0"/>
        <v>0</v>
      </c>
      <c r="R13" s="36">
        <f t="shared" si="0"/>
        <v>0</v>
      </c>
      <c r="S13" s="36">
        <f t="shared" si="0"/>
        <v>0</v>
      </c>
      <c r="T13" s="36">
        <f t="shared" si="0"/>
        <v>3</v>
      </c>
    </row>
    <row r="14" spans="1:21" x14ac:dyDescent="0.2">
      <c r="A14" s="209"/>
      <c r="B14" s="151"/>
      <c r="C14" s="157"/>
      <c r="D14" s="91"/>
      <c r="E14" s="91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</row>
    <row r="15" spans="1:21" s="154" customFormat="1" ht="16.5" thickBot="1" x14ac:dyDescent="0.25">
      <c r="A15" s="209"/>
      <c r="B15" s="316" t="s">
        <v>38</v>
      </c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40"/>
    </row>
    <row r="16" spans="1:21" x14ac:dyDescent="0.2">
      <c r="A16" s="209" t="s">
        <v>140</v>
      </c>
      <c r="B16" s="158" t="s">
        <v>119</v>
      </c>
      <c r="C16" s="97" t="s">
        <v>53</v>
      </c>
      <c r="D16" s="45"/>
      <c r="E16" s="110">
        <f>15*(SUM(F16:I16,K16:N16,P16:S16))</f>
        <v>45</v>
      </c>
      <c r="F16" s="18"/>
      <c r="G16" s="19"/>
      <c r="H16" s="19"/>
      <c r="I16" s="19"/>
      <c r="J16" s="20"/>
      <c r="K16" s="18">
        <v>1</v>
      </c>
      <c r="L16" s="19">
        <v>2</v>
      </c>
      <c r="M16" s="19"/>
      <c r="N16" s="19"/>
      <c r="O16" s="20">
        <v>3</v>
      </c>
      <c r="P16" s="18"/>
      <c r="Q16" s="19"/>
      <c r="R16" s="19"/>
      <c r="S16" s="19"/>
      <c r="T16" s="21"/>
    </row>
    <row r="17" spans="1:22" x14ac:dyDescent="0.2">
      <c r="A17" s="209" t="s">
        <v>141</v>
      </c>
      <c r="B17" s="224" t="s">
        <v>120</v>
      </c>
      <c r="C17" s="242" t="s">
        <v>148</v>
      </c>
      <c r="D17" s="38"/>
      <c r="E17" s="113">
        <f>15*(SUM(F17:I17,K17:N17,P17:S17))</f>
        <v>45</v>
      </c>
      <c r="F17" s="95">
        <v>1</v>
      </c>
      <c r="G17" s="15"/>
      <c r="H17" s="15">
        <v>2</v>
      </c>
      <c r="I17" s="15"/>
      <c r="J17" s="86">
        <v>4</v>
      </c>
      <c r="K17" s="14"/>
      <c r="L17" s="15"/>
      <c r="M17" s="15"/>
      <c r="N17" s="15"/>
      <c r="O17" s="23"/>
      <c r="P17" s="14"/>
      <c r="Q17" s="15"/>
      <c r="R17" s="15"/>
      <c r="S17" s="15"/>
      <c r="T17" s="23"/>
      <c r="V17" s="151"/>
    </row>
    <row r="18" spans="1:22" x14ac:dyDescent="0.2">
      <c r="A18" s="209" t="s">
        <v>140</v>
      </c>
      <c r="B18" s="158" t="s">
        <v>121</v>
      </c>
      <c r="C18" s="134" t="s">
        <v>125</v>
      </c>
      <c r="D18" s="38"/>
      <c r="E18" s="113">
        <f>15*(SUM(F18:I18,K18:N18,P18:S18))</f>
        <v>30</v>
      </c>
      <c r="F18" s="14">
        <v>1</v>
      </c>
      <c r="G18" s="15">
        <v>1</v>
      </c>
      <c r="H18" s="15"/>
      <c r="I18" s="15"/>
      <c r="J18" s="86">
        <v>3</v>
      </c>
      <c r="K18" s="159"/>
      <c r="L18" s="15"/>
      <c r="M18" s="15"/>
      <c r="N18" s="15"/>
      <c r="O18" s="16"/>
      <c r="P18" s="14"/>
      <c r="Q18" s="15"/>
      <c r="R18" s="15"/>
      <c r="S18" s="15"/>
      <c r="T18" s="23"/>
    </row>
    <row r="19" spans="1:22" ht="13.5" thickBot="1" x14ac:dyDescent="0.25">
      <c r="A19" s="209" t="s">
        <v>140</v>
      </c>
      <c r="B19" s="135" t="s">
        <v>122</v>
      </c>
      <c r="C19" s="41" t="s">
        <v>54</v>
      </c>
      <c r="D19" s="46"/>
      <c r="E19" s="114">
        <f>15*(SUM(F19:I19,K19:N19,P19:S19))</f>
        <v>60</v>
      </c>
      <c r="F19" s="26"/>
      <c r="G19" s="27"/>
      <c r="H19" s="27"/>
      <c r="I19" s="27"/>
      <c r="J19" s="160"/>
      <c r="K19" s="26">
        <v>2</v>
      </c>
      <c r="L19" s="27">
        <v>2</v>
      </c>
      <c r="M19" s="27"/>
      <c r="N19" s="27"/>
      <c r="O19" s="160">
        <v>4</v>
      </c>
      <c r="P19" s="161"/>
      <c r="Q19" s="27"/>
      <c r="R19" s="27"/>
      <c r="S19" s="27"/>
      <c r="T19" s="160"/>
      <c r="V19" s="151"/>
    </row>
    <row r="20" spans="1:22" x14ac:dyDescent="0.2">
      <c r="A20" s="209"/>
      <c r="B20" s="151"/>
      <c r="C20" s="156" t="s">
        <v>48</v>
      </c>
      <c r="D20" s="36">
        <f>J20+O20+T20</f>
        <v>14</v>
      </c>
      <c r="E20" s="35">
        <f t="shared" ref="E20:T20" si="1">SUM(E16:E19)</f>
        <v>180</v>
      </c>
      <c r="F20" s="36">
        <f t="shared" si="1"/>
        <v>2</v>
      </c>
      <c r="G20" s="36">
        <f t="shared" si="1"/>
        <v>1</v>
      </c>
      <c r="H20" s="36">
        <f t="shared" si="1"/>
        <v>2</v>
      </c>
      <c r="I20" s="36">
        <f t="shared" si="1"/>
        <v>0</v>
      </c>
      <c r="J20" s="36">
        <f t="shared" si="1"/>
        <v>7</v>
      </c>
      <c r="K20" s="36">
        <f t="shared" si="1"/>
        <v>3</v>
      </c>
      <c r="L20" s="36">
        <f t="shared" si="1"/>
        <v>4</v>
      </c>
      <c r="M20" s="36">
        <f t="shared" si="1"/>
        <v>0</v>
      </c>
      <c r="N20" s="36">
        <f t="shared" si="1"/>
        <v>0</v>
      </c>
      <c r="O20" s="36">
        <f t="shared" si="1"/>
        <v>7</v>
      </c>
      <c r="P20" s="36">
        <f t="shared" si="1"/>
        <v>0</v>
      </c>
      <c r="Q20" s="36">
        <f t="shared" si="1"/>
        <v>0</v>
      </c>
      <c r="R20" s="36">
        <f t="shared" si="1"/>
        <v>0</v>
      </c>
      <c r="S20" s="36">
        <f t="shared" si="1"/>
        <v>0</v>
      </c>
      <c r="T20" s="36">
        <f t="shared" si="1"/>
        <v>0</v>
      </c>
    </row>
    <row r="21" spans="1:22" s="151" customFormat="1" x14ac:dyDescent="0.2">
      <c r="A21" s="209"/>
      <c r="D21" s="44"/>
      <c r="E21" s="44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40"/>
    </row>
    <row r="22" spans="1:22" s="151" customFormat="1" ht="16.5" thickBot="1" x14ac:dyDescent="0.25">
      <c r="A22" s="209"/>
      <c r="B22" s="315" t="s">
        <v>39</v>
      </c>
      <c r="C22" s="315"/>
      <c r="D22" s="315"/>
      <c r="E22" s="31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40"/>
    </row>
    <row r="23" spans="1:22" x14ac:dyDescent="0.2">
      <c r="A23" s="209" t="s">
        <v>141</v>
      </c>
      <c r="B23" s="317" t="s">
        <v>123</v>
      </c>
      <c r="C23" s="243" t="s">
        <v>149</v>
      </c>
      <c r="D23" s="45"/>
      <c r="E23" s="115">
        <f t="shared" ref="E23:E31" si="2">15*(SUM(F23:I23,K23:N23,P23:S23))</f>
        <v>30</v>
      </c>
      <c r="F23" s="18"/>
      <c r="G23" s="19"/>
      <c r="H23" s="19"/>
      <c r="I23" s="19"/>
      <c r="J23" s="20"/>
      <c r="K23" s="18">
        <v>1</v>
      </c>
      <c r="L23" s="19"/>
      <c r="M23" s="19">
        <v>1</v>
      </c>
      <c r="N23" s="19"/>
      <c r="O23" s="21">
        <v>3</v>
      </c>
      <c r="P23" s="18"/>
      <c r="Q23" s="19"/>
      <c r="R23" s="19"/>
      <c r="S23" s="19"/>
      <c r="T23" s="22"/>
    </row>
    <row r="24" spans="1:22" x14ac:dyDescent="0.2">
      <c r="A24" s="209" t="s">
        <v>141</v>
      </c>
      <c r="B24" s="142" t="s">
        <v>72</v>
      </c>
      <c r="C24" s="62" t="s">
        <v>50</v>
      </c>
      <c r="D24" s="42"/>
      <c r="E24" s="121">
        <f t="shared" si="2"/>
        <v>45</v>
      </c>
      <c r="F24" s="14">
        <v>1</v>
      </c>
      <c r="G24" s="15"/>
      <c r="H24" s="15">
        <v>2</v>
      </c>
      <c r="I24" s="15"/>
      <c r="J24" s="239">
        <v>4</v>
      </c>
      <c r="K24" s="14"/>
      <c r="L24" s="15"/>
      <c r="M24" s="15"/>
      <c r="N24" s="15"/>
      <c r="O24" s="23"/>
      <c r="P24" s="14"/>
      <c r="Q24" s="15"/>
      <c r="R24" s="15"/>
      <c r="S24" s="15"/>
      <c r="T24" s="17"/>
    </row>
    <row r="25" spans="1:22" x14ac:dyDescent="0.2">
      <c r="A25" s="209" t="s">
        <v>141</v>
      </c>
      <c r="B25" s="142" t="s">
        <v>73</v>
      </c>
      <c r="C25" s="63" t="s">
        <v>113</v>
      </c>
      <c r="D25" s="38"/>
      <c r="E25" s="121">
        <f t="shared" si="2"/>
        <v>45</v>
      </c>
      <c r="F25" s="14">
        <v>1</v>
      </c>
      <c r="G25" s="15"/>
      <c r="H25" s="15">
        <v>2</v>
      </c>
      <c r="I25" s="15"/>
      <c r="J25" s="16">
        <v>3</v>
      </c>
      <c r="K25" s="14"/>
      <c r="L25" s="15"/>
      <c r="M25" s="15"/>
      <c r="N25" s="15"/>
      <c r="O25" s="23"/>
      <c r="P25" s="14"/>
      <c r="Q25" s="15"/>
      <c r="R25" s="15"/>
      <c r="S25" s="15"/>
      <c r="T25" s="17"/>
    </row>
    <row r="26" spans="1:22" x14ac:dyDescent="0.2">
      <c r="A26" s="209" t="s">
        <v>141</v>
      </c>
      <c r="B26" s="142" t="s">
        <v>74</v>
      </c>
      <c r="C26" s="65" t="s">
        <v>46</v>
      </c>
      <c r="D26" s="24"/>
      <c r="E26" s="121">
        <f t="shared" si="2"/>
        <v>45</v>
      </c>
      <c r="F26" s="14"/>
      <c r="G26" s="15"/>
      <c r="H26" s="15"/>
      <c r="I26" s="15"/>
      <c r="J26" s="17"/>
      <c r="K26" s="14">
        <v>1</v>
      </c>
      <c r="L26" s="15"/>
      <c r="M26" s="15">
        <v>2</v>
      </c>
      <c r="N26" s="15"/>
      <c r="O26" s="86">
        <v>3</v>
      </c>
      <c r="P26" s="14"/>
      <c r="Q26" s="15"/>
      <c r="R26" s="15"/>
      <c r="S26" s="15"/>
      <c r="T26" s="16"/>
      <c r="V26" s="151"/>
    </row>
    <row r="27" spans="1:22" x14ac:dyDescent="0.2">
      <c r="A27" s="209" t="s">
        <v>141</v>
      </c>
      <c r="B27" s="142" t="s">
        <v>75</v>
      </c>
      <c r="C27" s="64" t="s">
        <v>51</v>
      </c>
      <c r="D27" s="43"/>
      <c r="E27" s="121">
        <f t="shared" si="2"/>
        <v>60</v>
      </c>
      <c r="F27" s="14"/>
      <c r="G27" s="15"/>
      <c r="H27" s="15"/>
      <c r="I27" s="15"/>
      <c r="J27" s="17"/>
      <c r="K27" s="95">
        <v>2</v>
      </c>
      <c r="L27" s="15"/>
      <c r="M27" s="15">
        <v>2</v>
      </c>
      <c r="N27" s="15"/>
      <c r="O27" s="86">
        <v>4</v>
      </c>
      <c r="P27" s="14"/>
      <c r="Q27" s="15"/>
      <c r="R27" s="15"/>
      <c r="S27" s="15"/>
      <c r="T27" s="16"/>
      <c r="V27" s="151"/>
    </row>
    <row r="28" spans="1:22" x14ac:dyDescent="0.2">
      <c r="A28" s="209" t="s">
        <v>141</v>
      </c>
      <c r="B28" s="142" t="s">
        <v>76</v>
      </c>
      <c r="C28" s="204" t="s">
        <v>132</v>
      </c>
      <c r="D28" s="43"/>
      <c r="E28" s="121">
        <f t="shared" si="2"/>
        <v>30</v>
      </c>
      <c r="F28" s="95">
        <v>1</v>
      </c>
      <c r="G28" s="15"/>
      <c r="H28" s="15">
        <v>1</v>
      </c>
      <c r="I28" s="15"/>
      <c r="J28" s="86">
        <v>3</v>
      </c>
      <c r="K28" s="14"/>
      <c r="L28" s="15"/>
      <c r="M28" s="15"/>
      <c r="N28" s="15"/>
      <c r="O28" s="17"/>
      <c r="P28" s="14"/>
      <c r="Q28" s="15"/>
      <c r="R28" s="15"/>
      <c r="S28" s="15"/>
      <c r="T28" s="16"/>
    </row>
    <row r="29" spans="1:22" x14ac:dyDescent="0.2">
      <c r="A29" s="209" t="s">
        <v>141</v>
      </c>
      <c r="B29" s="142" t="s">
        <v>77</v>
      </c>
      <c r="C29" s="65" t="s">
        <v>52</v>
      </c>
      <c r="D29" s="25"/>
      <c r="E29" s="121">
        <f t="shared" si="2"/>
        <v>60</v>
      </c>
      <c r="F29" s="95">
        <v>2</v>
      </c>
      <c r="G29" s="15"/>
      <c r="H29" s="15">
        <v>2</v>
      </c>
      <c r="I29" s="15"/>
      <c r="J29" s="16">
        <v>5</v>
      </c>
      <c r="K29" s="14"/>
      <c r="L29" s="15"/>
      <c r="M29" s="15"/>
      <c r="N29" s="15"/>
      <c r="O29" s="23"/>
      <c r="P29" s="14"/>
      <c r="Q29" s="15"/>
      <c r="R29" s="15"/>
      <c r="S29" s="15"/>
      <c r="T29" s="17"/>
    </row>
    <row r="30" spans="1:22" x14ac:dyDescent="0.2">
      <c r="A30" s="209" t="s">
        <v>141</v>
      </c>
      <c r="B30" s="142" t="s">
        <v>78</v>
      </c>
      <c r="C30" s="51" t="s">
        <v>108</v>
      </c>
      <c r="D30" s="43"/>
      <c r="E30" s="121">
        <f t="shared" si="2"/>
        <v>30</v>
      </c>
      <c r="F30" s="14"/>
      <c r="G30" s="15"/>
      <c r="H30" s="15">
        <v>2</v>
      </c>
      <c r="I30" s="15"/>
      <c r="J30" s="16">
        <v>2</v>
      </c>
      <c r="K30" s="14"/>
      <c r="L30" s="15"/>
      <c r="M30" s="15"/>
      <c r="N30" s="15"/>
      <c r="O30" s="23"/>
      <c r="P30" s="14"/>
      <c r="Q30" s="15"/>
      <c r="R30" s="15"/>
      <c r="S30" s="15"/>
      <c r="T30" s="17"/>
    </row>
    <row r="31" spans="1:22" ht="39" thickBot="1" x14ac:dyDescent="0.25">
      <c r="A31" s="209" t="s">
        <v>141</v>
      </c>
      <c r="B31" s="234" t="s">
        <v>79</v>
      </c>
      <c r="C31" s="205" t="s">
        <v>134</v>
      </c>
      <c r="D31" s="46"/>
      <c r="E31" s="143">
        <f t="shared" si="2"/>
        <v>45</v>
      </c>
      <c r="F31" s="26">
        <v>1</v>
      </c>
      <c r="G31" s="27"/>
      <c r="H31" s="27">
        <v>2</v>
      </c>
      <c r="I31" s="27"/>
      <c r="J31" s="85">
        <v>4</v>
      </c>
      <c r="K31" s="26"/>
      <c r="L31" s="27"/>
      <c r="M31" s="27"/>
      <c r="N31" s="27"/>
      <c r="O31" s="28"/>
      <c r="P31" s="26"/>
      <c r="Q31" s="27"/>
      <c r="R31" s="27"/>
      <c r="S31" s="27"/>
      <c r="T31" s="28"/>
    </row>
    <row r="32" spans="1:22" x14ac:dyDescent="0.2">
      <c r="A32" s="209"/>
      <c r="B32" s="151"/>
      <c r="C32" s="156" t="s">
        <v>48</v>
      </c>
      <c r="D32" s="36">
        <f>J32+O32+T32</f>
        <v>31</v>
      </c>
      <c r="E32" s="35">
        <f t="shared" ref="E32:T32" si="3">SUM(E23:E31)</f>
        <v>390</v>
      </c>
      <c r="F32" s="36">
        <f t="shared" si="3"/>
        <v>6</v>
      </c>
      <c r="G32" s="36">
        <f>SUM(G23:G31)</f>
        <v>0</v>
      </c>
      <c r="H32" s="36">
        <f t="shared" si="3"/>
        <v>11</v>
      </c>
      <c r="I32" s="36">
        <f t="shared" si="3"/>
        <v>0</v>
      </c>
      <c r="J32" s="36">
        <f t="shared" si="3"/>
        <v>21</v>
      </c>
      <c r="K32" s="36">
        <f t="shared" si="3"/>
        <v>4</v>
      </c>
      <c r="L32" s="36">
        <f t="shared" si="3"/>
        <v>0</v>
      </c>
      <c r="M32" s="36">
        <f t="shared" si="3"/>
        <v>5</v>
      </c>
      <c r="N32" s="36">
        <f t="shared" si="3"/>
        <v>0</v>
      </c>
      <c r="O32" s="36">
        <f t="shared" si="3"/>
        <v>10</v>
      </c>
      <c r="P32" s="36">
        <f t="shared" si="3"/>
        <v>0</v>
      </c>
      <c r="Q32" s="36">
        <f t="shared" si="3"/>
        <v>0</v>
      </c>
      <c r="R32" s="36">
        <f t="shared" si="3"/>
        <v>0</v>
      </c>
      <c r="S32" s="36">
        <f t="shared" si="3"/>
        <v>0</v>
      </c>
      <c r="T32" s="36">
        <f t="shared" si="3"/>
        <v>0</v>
      </c>
    </row>
    <row r="33" spans="1:22" x14ac:dyDescent="0.2">
      <c r="A33" s="209"/>
      <c r="B33" s="151"/>
      <c r="C33" s="157"/>
      <c r="D33" s="92"/>
      <c r="E33" s="91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</row>
    <row r="34" spans="1:22" s="193" customFormat="1" ht="16.5" thickBot="1" x14ac:dyDescent="0.25">
      <c r="A34" s="210"/>
      <c r="B34" s="193" t="s">
        <v>124</v>
      </c>
      <c r="U34" s="40"/>
    </row>
    <row r="35" spans="1:22" ht="25.5" x14ac:dyDescent="0.2">
      <c r="A35" s="209" t="s">
        <v>141</v>
      </c>
      <c r="B35" s="66" t="s">
        <v>80</v>
      </c>
      <c r="C35" s="163" t="s">
        <v>55</v>
      </c>
      <c r="D35" s="45"/>
      <c r="E35" s="110">
        <f t="shared" ref="E35:E42" si="4">15*(SUM(F35:I35,K35:N35,P35:S35))</f>
        <v>45</v>
      </c>
      <c r="F35" s="18"/>
      <c r="G35" s="19"/>
      <c r="H35" s="19"/>
      <c r="I35" s="19"/>
      <c r="J35" s="22"/>
      <c r="K35" s="18"/>
      <c r="L35" s="19"/>
      <c r="M35" s="19"/>
      <c r="N35" s="19"/>
      <c r="O35" s="111"/>
      <c r="P35" s="112">
        <v>1</v>
      </c>
      <c r="Q35" s="19"/>
      <c r="R35" s="19">
        <v>2</v>
      </c>
      <c r="S35" s="19"/>
      <c r="T35" s="111">
        <v>3</v>
      </c>
    </row>
    <row r="36" spans="1:22" ht="25.5" x14ac:dyDescent="0.2">
      <c r="A36" s="209" t="s">
        <v>141</v>
      </c>
      <c r="B36" s="61" t="s">
        <v>81</v>
      </c>
      <c r="C36" s="241" t="s">
        <v>65</v>
      </c>
      <c r="D36" s="38"/>
      <c r="E36" s="113">
        <f t="shared" si="4"/>
        <v>30</v>
      </c>
      <c r="F36" s="14"/>
      <c r="G36" s="15"/>
      <c r="H36" s="15"/>
      <c r="I36" s="15"/>
      <c r="J36" s="17"/>
      <c r="K36" s="95">
        <v>1</v>
      </c>
      <c r="L36" s="15"/>
      <c r="M36" s="15">
        <v>1</v>
      </c>
      <c r="N36" s="15"/>
      <c r="O36" s="86">
        <v>4</v>
      </c>
      <c r="P36" s="14"/>
      <c r="Q36" s="15"/>
      <c r="R36" s="15"/>
      <c r="S36" s="15"/>
      <c r="T36" s="86"/>
      <c r="V36" s="151"/>
    </row>
    <row r="37" spans="1:22" x14ac:dyDescent="0.2">
      <c r="A37" s="209" t="s">
        <v>141</v>
      </c>
      <c r="B37" s="61" t="s">
        <v>82</v>
      </c>
      <c r="C37" s="206" t="s">
        <v>130</v>
      </c>
      <c r="D37" s="38"/>
      <c r="E37" s="113">
        <f t="shared" si="4"/>
        <v>30</v>
      </c>
      <c r="F37" s="14"/>
      <c r="G37" s="15"/>
      <c r="H37" s="15"/>
      <c r="I37" s="15"/>
      <c r="J37" s="17"/>
      <c r="K37" s="14"/>
      <c r="L37" s="15"/>
      <c r="M37" s="15"/>
      <c r="N37" s="15"/>
      <c r="O37" s="86"/>
      <c r="P37" s="14"/>
      <c r="Q37" s="44"/>
      <c r="R37" s="15">
        <v>2</v>
      </c>
      <c r="S37" s="15"/>
      <c r="T37" s="86">
        <v>1</v>
      </c>
    </row>
    <row r="38" spans="1:22" x14ac:dyDescent="0.2">
      <c r="A38" s="209" t="s">
        <v>141</v>
      </c>
      <c r="B38" s="61" t="s">
        <v>83</v>
      </c>
      <c r="C38" s="207" t="s">
        <v>133</v>
      </c>
      <c r="D38" s="38"/>
      <c r="E38" s="113">
        <f t="shared" si="4"/>
        <v>30</v>
      </c>
      <c r="F38" s="14"/>
      <c r="G38" s="15"/>
      <c r="H38" s="15"/>
      <c r="I38" s="15"/>
      <c r="J38" s="17"/>
      <c r="K38" s="95">
        <v>1</v>
      </c>
      <c r="L38" s="15"/>
      <c r="M38" s="15">
        <v>1</v>
      </c>
      <c r="N38" s="15"/>
      <c r="O38" s="86">
        <v>4</v>
      </c>
      <c r="P38" s="14"/>
      <c r="Q38" s="15"/>
      <c r="R38" s="15"/>
      <c r="S38" s="15"/>
      <c r="T38" s="86"/>
      <c r="V38" s="151"/>
    </row>
    <row r="39" spans="1:22" x14ac:dyDescent="0.2">
      <c r="A39" s="209" t="s">
        <v>141</v>
      </c>
      <c r="B39" s="61" t="s">
        <v>84</v>
      </c>
      <c r="C39" s="240" t="s">
        <v>56</v>
      </c>
      <c r="D39" s="164"/>
      <c r="E39" s="113">
        <f t="shared" si="4"/>
        <v>30</v>
      </c>
      <c r="F39" s="14"/>
      <c r="G39" s="15"/>
      <c r="H39" s="15"/>
      <c r="I39" s="15"/>
      <c r="J39" s="17"/>
      <c r="K39" s="14"/>
      <c r="L39" s="15"/>
      <c r="M39" s="15"/>
      <c r="N39" s="15"/>
      <c r="O39" s="86"/>
      <c r="P39" s="14"/>
      <c r="Q39" s="15"/>
      <c r="R39" s="15">
        <v>2</v>
      </c>
      <c r="S39" s="15"/>
      <c r="T39" s="86">
        <v>1</v>
      </c>
      <c r="V39" s="151"/>
    </row>
    <row r="40" spans="1:22" x14ac:dyDescent="0.2">
      <c r="A40" s="209" t="s">
        <v>141</v>
      </c>
      <c r="B40" s="61" t="s">
        <v>85</v>
      </c>
      <c r="C40" s="134" t="s">
        <v>111</v>
      </c>
      <c r="D40" s="164"/>
      <c r="E40" s="113">
        <f t="shared" si="4"/>
        <v>15</v>
      </c>
      <c r="F40" s="14"/>
      <c r="G40" s="15"/>
      <c r="H40" s="15"/>
      <c r="I40" s="15"/>
      <c r="J40" s="17"/>
      <c r="K40" s="14"/>
      <c r="L40" s="15">
        <v>1</v>
      </c>
      <c r="M40" s="15"/>
      <c r="N40" s="15"/>
      <c r="O40" s="86">
        <v>1</v>
      </c>
      <c r="P40" s="14"/>
      <c r="Q40" s="15"/>
      <c r="R40" s="15"/>
      <c r="S40" s="15"/>
      <c r="T40" s="86"/>
      <c r="V40" s="151"/>
    </row>
    <row r="41" spans="1:22" x14ac:dyDescent="0.2">
      <c r="A41" s="209" t="s">
        <v>141</v>
      </c>
      <c r="B41" s="61" t="s">
        <v>86</v>
      </c>
      <c r="C41" s="134" t="s">
        <v>112</v>
      </c>
      <c r="D41" s="164"/>
      <c r="E41" s="113">
        <f t="shared" si="4"/>
        <v>15</v>
      </c>
      <c r="F41" s="14"/>
      <c r="G41" s="15"/>
      <c r="H41" s="15"/>
      <c r="I41" s="15"/>
      <c r="J41" s="17"/>
      <c r="K41" s="14"/>
      <c r="L41" s="15"/>
      <c r="M41" s="15"/>
      <c r="N41" s="15"/>
      <c r="O41" s="86"/>
      <c r="P41" s="14"/>
      <c r="Q41" s="15">
        <v>1</v>
      </c>
      <c r="R41" s="15"/>
      <c r="S41" s="15"/>
      <c r="T41" s="86">
        <v>1</v>
      </c>
      <c r="V41" s="151"/>
    </row>
    <row r="42" spans="1:22" ht="13.5" thickBot="1" x14ac:dyDescent="0.25">
      <c r="A42" s="209" t="s">
        <v>141</v>
      </c>
      <c r="B42" s="67" t="s">
        <v>87</v>
      </c>
      <c r="C42" s="165" t="s">
        <v>40</v>
      </c>
      <c r="D42" s="46"/>
      <c r="E42" s="114">
        <f t="shared" si="4"/>
        <v>0</v>
      </c>
      <c r="F42" s="26"/>
      <c r="G42" s="27"/>
      <c r="H42" s="27"/>
      <c r="I42" s="27"/>
      <c r="J42" s="28"/>
      <c r="K42" s="26"/>
      <c r="L42" s="27"/>
      <c r="M42" s="27"/>
      <c r="N42" s="27"/>
      <c r="O42" s="85"/>
      <c r="P42" s="26"/>
      <c r="Q42" s="27"/>
      <c r="R42" s="27"/>
      <c r="S42" s="27"/>
      <c r="T42" s="85">
        <v>20</v>
      </c>
      <c r="V42" s="151"/>
    </row>
    <row r="43" spans="1:22" x14ac:dyDescent="0.2">
      <c r="A43" s="209"/>
      <c r="B43" s="151"/>
      <c r="C43" s="156" t="s">
        <v>48</v>
      </c>
      <c r="D43" s="36">
        <f>J43+O43+T43</f>
        <v>35</v>
      </c>
      <c r="E43" s="35">
        <f t="shared" ref="E43:T43" si="5">SUM(E35:E42)</f>
        <v>195</v>
      </c>
      <c r="F43" s="36">
        <f t="shared" si="5"/>
        <v>0</v>
      </c>
      <c r="G43" s="36">
        <f t="shared" si="5"/>
        <v>0</v>
      </c>
      <c r="H43" s="36">
        <f t="shared" si="5"/>
        <v>0</v>
      </c>
      <c r="I43" s="36">
        <f t="shared" si="5"/>
        <v>0</v>
      </c>
      <c r="J43" s="36">
        <f t="shared" si="5"/>
        <v>0</v>
      </c>
      <c r="K43" s="36">
        <f t="shared" si="5"/>
        <v>2</v>
      </c>
      <c r="L43" s="36">
        <f t="shared" si="5"/>
        <v>1</v>
      </c>
      <c r="M43" s="36">
        <f t="shared" si="5"/>
        <v>2</v>
      </c>
      <c r="N43" s="36">
        <f t="shared" si="5"/>
        <v>0</v>
      </c>
      <c r="O43" s="36">
        <f t="shared" si="5"/>
        <v>9</v>
      </c>
      <c r="P43" s="36">
        <f t="shared" si="5"/>
        <v>1</v>
      </c>
      <c r="Q43" s="36">
        <f t="shared" si="5"/>
        <v>1</v>
      </c>
      <c r="R43" s="36">
        <f t="shared" si="5"/>
        <v>6</v>
      </c>
      <c r="S43" s="36">
        <f t="shared" si="5"/>
        <v>0</v>
      </c>
      <c r="T43" s="36">
        <f t="shared" si="5"/>
        <v>26</v>
      </c>
    </row>
    <row r="44" spans="1:22" s="151" customFormat="1" x14ac:dyDescent="0.2">
      <c r="A44" s="209"/>
      <c r="D44" s="44"/>
      <c r="E44" s="44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40"/>
    </row>
    <row r="45" spans="1:22" s="193" customFormat="1" ht="15.75" x14ac:dyDescent="0.2">
      <c r="A45" s="210"/>
      <c r="B45" s="313" t="s">
        <v>128</v>
      </c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40"/>
    </row>
    <row r="46" spans="1:22" ht="23.25" thickBot="1" x14ac:dyDescent="0.25">
      <c r="A46" s="209"/>
      <c r="B46" s="166"/>
      <c r="C46" s="236" t="s">
        <v>68</v>
      </c>
      <c r="D46" s="47"/>
      <c r="E46" s="81">
        <v>30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</row>
    <row r="47" spans="1:22" x14ac:dyDescent="0.2">
      <c r="A47" s="209" t="s">
        <v>141</v>
      </c>
      <c r="B47" s="82" t="s">
        <v>88</v>
      </c>
      <c r="C47" s="167" t="s">
        <v>61</v>
      </c>
      <c r="D47" s="57"/>
      <c r="E47" s="110">
        <f>15*(SUM(F47:I47,K47:N47,P47:S47))</f>
        <v>30</v>
      </c>
      <c r="F47" s="58"/>
      <c r="G47" s="59"/>
      <c r="H47" s="59"/>
      <c r="I47" s="59"/>
      <c r="J47" s="60"/>
      <c r="K47" s="58">
        <v>1</v>
      </c>
      <c r="L47" s="59"/>
      <c r="M47" s="59">
        <v>1</v>
      </c>
      <c r="N47" s="59"/>
      <c r="O47" s="87">
        <v>2</v>
      </c>
      <c r="P47" s="58"/>
      <c r="Q47" s="59"/>
      <c r="R47" s="59"/>
      <c r="S47" s="59"/>
      <c r="T47" s="60"/>
    </row>
    <row r="48" spans="1:22" x14ac:dyDescent="0.2">
      <c r="A48" s="209" t="s">
        <v>141</v>
      </c>
      <c r="B48" s="82" t="s">
        <v>89</v>
      </c>
      <c r="C48" s="168" t="s">
        <v>58</v>
      </c>
      <c r="D48" s="48"/>
      <c r="E48" s="113">
        <f>15*(SUM(F48:I48,K48:N48,P48:S48))</f>
        <v>30</v>
      </c>
      <c r="F48" s="31"/>
      <c r="G48" s="32"/>
      <c r="H48" s="32"/>
      <c r="I48" s="32"/>
      <c r="J48" s="33"/>
      <c r="K48" s="31">
        <v>1</v>
      </c>
      <c r="L48" s="32"/>
      <c r="M48" s="32">
        <v>1</v>
      </c>
      <c r="N48" s="32"/>
      <c r="O48" s="88">
        <v>2</v>
      </c>
      <c r="P48" s="31"/>
      <c r="Q48" s="32"/>
      <c r="R48" s="32"/>
      <c r="S48" s="32"/>
      <c r="T48" s="33"/>
    </row>
    <row r="49" spans="1:22" ht="25.5" x14ac:dyDescent="0.2">
      <c r="A49" s="209" t="s">
        <v>141</v>
      </c>
      <c r="B49" s="82" t="s">
        <v>90</v>
      </c>
      <c r="C49" s="168" t="s">
        <v>59</v>
      </c>
      <c r="D49" s="48"/>
      <c r="E49" s="113">
        <f>15*(SUM(F49:I49,K49:N49,P49:S49))</f>
        <v>30</v>
      </c>
      <c r="F49" s="31"/>
      <c r="G49" s="32"/>
      <c r="H49" s="32"/>
      <c r="I49" s="32"/>
      <c r="J49" s="33"/>
      <c r="K49" s="31">
        <v>1</v>
      </c>
      <c r="L49" s="32"/>
      <c r="M49" s="32">
        <v>1</v>
      </c>
      <c r="N49" s="32"/>
      <c r="O49" s="88">
        <v>2</v>
      </c>
      <c r="P49" s="31"/>
      <c r="Q49" s="32"/>
      <c r="R49" s="32"/>
      <c r="S49" s="32"/>
      <c r="T49" s="33"/>
    </row>
    <row r="50" spans="1:22" ht="13.5" thickBot="1" x14ac:dyDescent="0.25">
      <c r="A50" s="209" t="s">
        <v>141</v>
      </c>
      <c r="B50" s="99" t="s">
        <v>91</v>
      </c>
      <c r="C50" s="169" t="s">
        <v>60</v>
      </c>
      <c r="D50" s="69"/>
      <c r="E50" s="114">
        <f>15*(SUM(F50:I50,K50:N50,P50:S50))</f>
        <v>30</v>
      </c>
      <c r="F50" s="70"/>
      <c r="G50" s="71"/>
      <c r="H50" s="71"/>
      <c r="I50" s="71"/>
      <c r="J50" s="72"/>
      <c r="K50" s="100">
        <v>1</v>
      </c>
      <c r="L50" s="101"/>
      <c r="M50" s="101">
        <v>1</v>
      </c>
      <c r="N50" s="101"/>
      <c r="O50" s="102">
        <v>2</v>
      </c>
      <c r="P50" s="70"/>
      <c r="Q50" s="71"/>
      <c r="R50" s="71"/>
      <c r="S50" s="71"/>
      <c r="T50" s="72"/>
      <c r="V50" s="151"/>
    </row>
    <row r="51" spans="1:22" ht="23.25" thickBot="1" x14ac:dyDescent="0.25">
      <c r="A51" s="209"/>
      <c r="B51" s="34"/>
      <c r="C51" s="170" t="s">
        <v>69</v>
      </c>
      <c r="D51" s="49"/>
      <c r="E51" s="98">
        <v>30</v>
      </c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1:22" x14ac:dyDescent="0.2">
      <c r="A52" s="209" t="s">
        <v>145</v>
      </c>
      <c r="B52" s="83" t="s">
        <v>92</v>
      </c>
      <c r="C52" s="171" t="s">
        <v>109</v>
      </c>
      <c r="D52" s="198"/>
      <c r="E52" s="110">
        <f>15*(SUM(F52:I52,K52:N52,P52:S52))</f>
        <v>30</v>
      </c>
      <c r="F52" s="18"/>
      <c r="G52" s="19"/>
      <c r="H52" s="19"/>
      <c r="I52" s="19"/>
      <c r="J52" s="30"/>
      <c r="K52" s="18"/>
      <c r="L52" s="19"/>
      <c r="M52" s="19"/>
      <c r="N52" s="19"/>
      <c r="O52" s="30"/>
      <c r="P52" s="18">
        <v>1</v>
      </c>
      <c r="Q52" s="19"/>
      <c r="R52" s="19">
        <v>1</v>
      </c>
      <c r="S52" s="19"/>
      <c r="T52" s="89">
        <v>2</v>
      </c>
      <c r="V52" s="151"/>
    </row>
    <row r="53" spans="1:22" x14ac:dyDescent="0.2">
      <c r="A53" s="209" t="s">
        <v>141</v>
      </c>
      <c r="B53" s="68" t="s">
        <v>93</v>
      </c>
      <c r="C53" s="172" t="s">
        <v>110</v>
      </c>
      <c r="D53" s="199"/>
      <c r="E53" s="113">
        <f>15*(SUM(F53:I53,K53:N53,P53:S53))</f>
        <v>30</v>
      </c>
      <c r="F53" s="73"/>
      <c r="G53" s="74"/>
      <c r="H53" s="74"/>
      <c r="I53" s="74"/>
      <c r="J53" s="75"/>
      <c r="K53" s="73"/>
      <c r="L53" s="74"/>
      <c r="M53" s="74"/>
      <c r="N53" s="74"/>
      <c r="O53" s="75"/>
      <c r="P53" s="73">
        <v>1</v>
      </c>
      <c r="Q53" s="74"/>
      <c r="R53" s="74">
        <v>1</v>
      </c>
      <c r="S53" s="74"/>
      <c r="T53" s="90">
        <v>2</v>
      </c>
      <c r="V53" s="151"/>
    </row>
    <row r="54" spans="1:22" x14ac:dyDescent="0.2">
      <c r="A54" s="209" t="s">
        <v>141</v>
      </c>
      <c r="B54" s="68" t="s">
        <v>94</v>
      </c>
      <c r="C54" s="172" t="s">
        <v>62</v>
      </c>
      <c r="D54" s="200"/>
      <c r="E54" s="113">
        <f>15*(SUM(F54:I54,K54:N54,P54:S54))</f>
        <v>30</v>
      </c>
      <c r="F54" s="76"/>
      <c r="G54" s="77"/>
      <c r="H54" s="77"/>
      <c r="I54" s="77"/>
      <c r="J54" s="78"/>
      <c r="K54" s="76"/>
      <c r="L54" s="77"/>
      <c r="M54" s="77"/>
      <c r="N54" s="77"/>
      <c r="O54" s="78"/>
      <c r="P54" s="73">
        <v>1</v>
      </c>
      <c r="Q54" s="74"/>
      <c r="R54" s="74">
        <v>1</v>
      </c>
      <c r="S54" s="74"/>
      <c r="T54" s="90">
        <v>2</v>
      </c>
      <c r="V54" s="151"/>
    </row>
    <row r="55" spans="1:22" ht="13.5" thickBot="1" x14ac:dyDescent="0.25">
      <c r="A55" s="209" t="s">
        <v>141</v>
      </c>
      <c r="B55" s="103" t="s">
        <v>95</v>
      </c>
      <c r="C55" s="173" t="s">
        <v>57</v>
      </c>
      <c r="D55" s="201"/>
      <c r="E55" s="114">
        <f>15*(SUM(F55:I55,K55:N55,P55:S55))</f>
        <v>30</v>
      </c>
      <c r="F55" s="104"/>
      <c r="G55" s="105"/>
      <c r="H55" s="105"/>
      <c r="I55" s="105"/>
      <c r="J55" s="106"/>
      <c r="K55" s="104"/>
      <c r="L55" s="105"/>
      <c r="M55" s="105"/>
      <c r="N55" s="105"/>
      <c r="O55" s="106"/>
      <c r="P55" s="107">
        <v>1</v>
      </c>
      <c r="Q55" s="108"/>
      <c r="R55" s="108">
        <v>1</v>
      </c>
      <c r="S55" s="108"/>
      <c r="T55" s="109">
        <v>2</v>
      </c>
    </row>
    <row r="56" spans="1:22" x14ac:dyDescent="0.2">
      <c r="A56" s="209"/>
      <c r="B56" s="151"/>
      <c r="C56" s="156" t="s">
        <v>48</v>
      </c>
      <c r="D56" s="36">
        <f>J56+O56+T56</f>
        <v>4</v>
      </c>
      <c r="E56" s="35">
        <v>60</v>
      </c>
      <c r="F56" s="36">
        <f>SUM(F46:F55)</f>
        <v>0</v>
      </c>
      <c r="G56" s="36">
        <f>SUM(G46:G55)</f>
        <v>0</v>
      </c>
      <c r="H56" s="36">
        <f>SUM(H46:H55)</f>
        <v>0</v>
      </c>
      <c r="I56" s="36">
        <f>SUM(I46:I55)</f>
        <v>0</v>
      </c>
      <c r="J56" s="36">
        <f>SUM(J46:J55)</f>
        <v>0</v>
      </c>
      <c r="K56" s="36">
        <v>1</v>
      </c>
      <c r="L56" s="36">
        <f>SUM(L46:L55)</f>
        <v>0</v>
      </c>
      <c r="M56" s="36">
        <v>1</v>
      </c>
      <c r="N56" s="36">
        <f>SUM(N46:N55)</f>
        <v>0</v>
      </c>
      <c r="O56" s="36">
        <v>2</v>
      </c>
      <c r="P56" s="36">
        <v>1</v>
      </c>
      <c r="Q56" s="36">
        <f>SUM(Q46:Q55)</f>
        <v>0</v>
      </c>
      <c r="R56" s="36">
        <v>1</v>
      </c>
      <c r="S56" s="36"/>
      <c r="T56" s="36">
        <v>2</v>
      </c>
    </row>
    <row r="57" spans="1:22" x14ac:dyDescent="0.2">
      <c r="A57" s="209"/>
      <c r="B57" s="151"/>
      <c r="C57" s="157"/>
      <c r="D57" s="92"/>
      <c r="E57" s="91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</row>
    <row r="58" spans="1:22" s="203" customFormat="1" ht="16.5" thickBot="1" x14ac:dyDescent="0.25">
      <c r="A58" s="211"/>
      <c r="B58" s="314" t="s">
        <v>146</v>
      </c>
      <c r="C58" s="314"/>
      <c r="D58" s="314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202"/>
    </row>
    <row r="59" spans="1:22" x14ac:dyDescent="0.2">
      <c r="A59" s="209" t="s">
        <v>141</v>
      </c>
      <c r="B59" s="80" t="s">
        <v>96</v>
      </c>
      <c r="C59" s="244" t="s">
        <v>150</v>
      </c>
      <c r="D59" s="50"/>
      <c r="E59" s="115">
        <f t="shared" ref="E59:E66" si="6">15*(SUM(F59:I59,K59:N59,P59:S59))</f>
        <v>45</v>
      </c>
      <c r="F59" s="116"/>
      <c r="G59" s="117"/>
      <c r="H59" s="117"/>
      <c r="I59" s="117"/>
      <c r="J59" s="118"/>
      <c r="K59" s="119">
        <v>1</v>
      </c>
      <c r="L59" s="117"/>
      <c r="M59" s="117"/>
      <c r="N59" s="117">
        <v>2</v>
      </c>
      <c r="O59" s="120">
        <v>4</v>
      </c>
      <c r="P59" s="116"/>
      <c r="Q59" s="117"/>
      <c r="R59" s="117"/>
      <c r="S59" s="117"/>
      <c r="T59" s="118"/>
      <c r="V59" s="133"/>
    </row>
    <row r="60" spans="1:22" x14ac:dyDescent="0.2">
      <c r="A60" s="209" t="s">
        <v>141</v>
      </c>
      <c r="B60" s="79" t="s">
        <v>97</v>
      </c>
      <c r="C60" s="245" t="s">
        <v>151</v>
      </c>
      <c r="D60" s="43"/>
      <c r="E60" s="121">
        <f t="shared" si="6"/>
        <v>30</v>
      </c>
      <c r="F60" s="122"/>
      <c r="G60" s="123"/>
      <c r="H60" s="123"/>
      <c r="I60" s="123"/>
      <c r="J60" s="124"/>
      <c r="K60" s="122"/>
      <c r="L60" s="123"/>
      <c r="M60" s="123"/>
      <c r="N60" s="123"/>
      <c r="O60" s="125"/>
      <c r="P60" s="122">
        <v>1</v>
      </c>
      <c r="Q60" s="123"/>
      <c r="R60" s="123"/>
      <c r="S60" s="123">
        <v>1</v>
      </c>
      <c r="T60" s="125">
        <v>2</v>
      </c>
      <c r="V60" s="133"/>
    </row>
    <row r="61" spans="1:22" ht="25.5" x14ac:dyDescent="0.2">
      <c r="A61" s="209" t="s">
        <v>141</v>
      </c>
      <c r="B61" s="79" t="s">
        <v>98</v>
      </c>
      <c r="C61" s="246" t="s">
        <v>152</v>
      </c>
      <c r="D61" s="38"/>
      <c r="E61" s="121">
        <f t="shared" si="6"/>
        <v>30</v>
      </c>
      <c r="F61" s="14"/>
      <c r="G61" s="15"/>
      <c r="H61" s="15"/>
      <c r="I61" s="15"/>
      <c r="J61" s="126"/>
      <c r="K61" s="95">
        <v>1</v>
      </c>
      <c r="L61" s="15"/>
      <c r="M61" s="15">
        <v>1</v>
      </c>
      <c r="N61" s="15"/>
      <c r="O61" s="127">
        <v>4</v>
      </c>
      <c r="P61" s="14"/>
      <c r="Q61" s="15"/>
      <c r="R61" s="15"/>
      <c r="S61" s="15"/>
      <c r="T61" s="127"/>
      <c r="V61" s="133"/>
    </row>
    <row r="62" spans="1:22" x14ac:dyDescent="0.2">
      <c r="A62" s="209" t="s">
        <v>141</v>
      </c>
      <c r="B62" s="79" t="s">
        <v>99</v>
      </c>
      <c r="C62" s="246" t="s">
        <v>156</v>
      </c>
      <c r="D62" s="38"/>
      <c r="E62" s="121">
        <f t="shared" si="6"/>
        <v>30</v>
      </c>
      <c r="F62" s="14"/>
      <c r="G62" s="15"/>
      <c r="H62" s="15"/>
      <c r="I62" s="15"/>
      <c r="J62" s="126"/>
      <c r="K62" s="14"/>
      <c r="L62" s="15"/>
      <c r="M62" s="15"/>
      <c r="N62" s="15"/>
      <c r="O62" s="127"/>
      <c r="P62" s="14"/>
      <c r="Q62" s="15"/>
      <c r="R62" s="15"/>
      <c r="S62" s="15">
        <v>2</v>
      </c>
      <c r="T62" s="127">
        <v>1</v>
      </c>
      <c r="V62" s="63"/>
    </row>
    <row r="63" spans="1:22" x14ac:dyDescent="0.2">
      <c r="A63" s="209" t="s">
        <v>141</v>
      </c>
      <c r="B63" s="79" t="s">
        <v>100</v>
      </c>
      <c r="C63" s="134" t="s">
        <v>63</v>
      </c>
      <c r="D63" s="38"/>
      <c r="E63" s="121">
        <f t="shared" si="6"/>
        <v>30</v>
      </c>
      <c r="F63" s="14"/>
      <c r="G63" s="15"/>
      <c r="H63" s="15"/>
      <c r="I63" s="15"/>
      <c r="J63" s="126"/>
      <c r="K63" s="14"/>
      <c r="L63" s="15"/>
      <c r="M63" s="15"/>
      <c r="N63" s="15"/>
      <c r="O63" s="127"/>
      <c r="P63" s="95">
        <v>1</v>
      </c>
      <c r="Q63" s="15"/>
      <c r="R63" s="15">
        <v>1</v>
      </c>
      <c r="S63" s="15" t="s">
        <v>66</v>
      </c>
      <c r="T63" s="127">
        <v>2</v>
      </c>
      <c r="V63" s="63"/>
    </row>
    <row r="64" spans="1:22" x14ac:dyDescent="0.2">
      <c r="A64" s="209" t="s">
        <v>141</v>
      </c>
      <c r="B64" s="79" t="s">
        <v>101</v>
      </c>
      <c r="C64" s="134" t="s">
        <v>111</v>
      </c>
      <c r="D64" s="38"/>
      <c r="E64" s="121">
        <f t="shared" si="6"/>
        <v>15</v>
      </c>
      <c r="F64" s="14"/>
      <c r="G64" s="15"/>
      <c r="H64" s="15"/>
      <c r="I64" s="15"/>
      <c r="J64" s="126"/>
      <c r="K64" s="14"/>
      <c r="L64" s="15">
        <v>1</v>
      </c>
      <c r="M64" s="15"/>
      <c r="N64" s="15"/>
      <c r="O64" s="127">
        <v>1</v>
      </c>
      <c r="P64" s="14"/>
      <c r="Q64" s="15"/>
      <c r="R64" s="15"/>
      <c r="S64" s="15"/>
      <c r="T64" s="127"/>
      <c r="V64" s="63"/>
    </row>
    <row r="65" spans="1:23" x14ac:dyDescent="0.2">
      <c r="A65" s="209" t="s">
        <v>141</v>
      </c>
      <c r="B65" s="79" t="s">
        <v>102</v>
      </c>
      <c r="C65" s="134" t="s">
        <v>112</v>
      </c>
      <c r="D65" s="38"/>
      <c r="E65" s="121">
        <f t="shared" si="6"/>
        <v>15</v>
      </c>
      <c r="F65" s="14"/>
      <c r="G65" s="15"/>
      <c r="H65" s="15"/>
      <c r="I65" s="15"/>
      <c r="J65" s="126"/>
      <c r="K65" s="14"/>
      <c r="L65" s="15"/>
      <c r="M65" s="15"/>
      <c r="N65" s="15"/>
      <c r="O65" s="127"/>
      <c r="P65" s="14"/>
      <c r="Q65" s="15">
        <v>1</v>
      </c>
      <c r="R65" s="15"/>
      <c r="S65" s="15"/>
      <c r="T65" s="127">
        <v>1</v>
      </c>
      <c r="V65" s="63"/>
    </row>
    <row r="66" spans="1:23" ht="13.5" thickBot="1" x14ac:dyDescent="0.25">
      <c r="A66" s="209" t="s">
        <v>141</v>
      </c>
      <c r="B66" s="93" t="s">
        <v>103</v>
      </c>
      <c r="C66" s="176" t="s">
        <v>40</v>
      </c>
      <c r="D66" s="177"/>
      <c r="E66" s="128">
        <f t="shared" si="6"/>
        <v>0</v>
      </c>
      <c r="F66" s="129"/>
      <c r="G66" s="130"/>
      <c r="H66" s="130"/>
      <c r="I66" s="130"/>
      <c r="J66" s="131"/>
      <c r="K66" s="129"/>
      <c r="L66" s="130"/>
      <c r="M66" s="130"/>
      <c r="N66" s="130"/>
      <c r="O66" s="131"/>
      <c r="P66" s="129"/>
      <c r="Q66" s="130"/>
      <c r="R66" s="130"/>
      <c r="S66" s="130"/>
      <c r="T66" s="132">
        <v>20</v>
      </c>
      <c r="V66" s="63"/>
    </row>
    <row r="67" spans="1:23" x14ac:dyDescent="0.2">
      <c r="A67" s="209"/>
      <c r="B67" s="151"/>
      <c r="C67" s="156" t="s">
        <v>48</v>
      </c>
      <c r="D67" s="36">
        <f>J67+O67+T67</f>
        <v>35</v>
      </c>
      <c r="E67" s="35">
        <f t="shared" ref="E67:T67" si="7">SUM(E59:E66)</f>
        <v>195</v>
      </c>
      <c r="F67" s="36">
        <f t="shared" si="7"/>
        <v>0</v>
      </c>
      <c r="G67" s="36">
        <f t="shared" si="7"/>
        <v>0</v>
      </c>
      <c r="H67" s="36">
        <f t="shared" si="7"/>
        <v>0</v>
      </c>
      <c r="I67" s="36">
        <f t="shared" si="7"/>
        <v>0</v>
      </c>
      <c r="J67" s="36">
        <f t="shared" si="7"/>
        <v>0</v>
      </c>
      <c r="K67" s="36">
        <f t="shared" si="7"/>
        <v>2</v>
      </c>
      <c r="L67" s="36">
        <f t="shared" si="7"/>
        <v>1</v>
      </c>
      <c r="M67" s="36">
        <f t="shared" si="7"/>
        <v>1</v>
      </c>
      <c r="N67" s="36">
        <f t="shared" si="7"/>
        <v>2</v>
      </c>
      <c r="O67" s="36">
        <f t="shared" si="7"/>
        <v>9</v>
      </c>
      <c r="P67" s="36">
        <f t="shared" si="7"/>
        <v>2</v>
      </c>
      <c r="Q67" s="36">
        <f t="shared" si="7"/>
        <v>1</v>
      </c>
      <c r="R67" s="36">
        <f t="shared" si="7"/>
        <v>1</v>
      </c>
      <c r="S67" s="36">
        <f t="shared" si="7"/>
        <v>3</v>
      </c>
      <c r="T67" s="36">
        <f t="shared" si="7"/>
        <v>26</v>
      </c>
    </row>
    <row r="68" spans="1:23" s="151" customFormat="1" x14ac:dyDescent="0.2">
      <c r="A68" s="209"/>
      <c r="D68" s="44"/>
      <c r="E68" s="44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40"/>
    </row>
    <row r="69" spans="1:23" s="193" customFormat="1" ht="15.75" x14ac:dyDescent="0.2">
      <c r="A69" s="210"/>
      <c r="B69" s="298" t="s">
        <v>147</v>
      </c>
      <c r="C69" s="298"/>
      <c r="D69" s="298"/>
      <c r="E69" s="298"/>
      <c r="F69" s="298"/>
      <c r="G69" s="298"/>
      <c r="H69" s="298"/>
      <c r="I69" s="298"/>
      <c r="J69" s="298"/>
      <c r="K69" s="298"/>
      <c r="L69" s="298"/>
      <c r="M69" s="298"/>
      <c r="N69" s="298"/>
      <c r="O69" s="298"/>
      <c r="P69" s="298"/>
      <c r="Q69" s="298"/>
      <c r="R69" s="298"/>
      <c r="S69" s="298"/>
      <c r="T69" s="298"/>
      <c r="U69" s="40"/>
    </row>
    <row r="70" spans="1:23" s="151" customFormat="1" x14ac:dyDescent="0.2">
      <c r="A70" s="209"/>
      <c r="D70" s="44"/>
      <c r="E70" s="44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40"/>
    </row>
    <row r="71" spans="1:23" ht="26.25" thickBot="1" x14ac:dyDescent="0.25">
      <c r="A71" s="209"/>
      <c r="B71" s="178"/>
      <c r="C71" s="179" t="s">
        <v>68</v>
      </c>
      <c r="D71" s="44"/>
      <c r="E71" s="91"/>
      <c r="F71" s="29"/>
      <c r="G71" s="29"/>
      <c r="H71" s="29"/>
      <c r="I71" s="29"/>
      <c r="J71" s="29"/>
      <c r="K71" s="29"/>
      <c r="L71" s="29"/>
      <c r="M71" s="29"/>
      <c r="N71" s="29"/>
      <c r="O71" s="140"/>
      <c r="P71" s="29"/>
      <c r="Q71" s="29"/>
      <c r="R71" s="29"/>
      <c r="S71" s="29"/>
      <c r="T71" s="29"/>
    </row>
    <row r="72" spans="1:23" x14ac:dyDescent="0.2">
      <c r="A72" s="209" t="s">
        <v>141</v>
      </c>
      <c r="B72" s="180" t="s">
        <v>104</v>
      </c>
      <c r="C72" s="247" t="s">
        <v>153</v>
      </c>
      <c r="D72" s="45"/>
      <c r="E72" s="115">
        <f>15*(SUM(F72:I72,K72:N72,P72:S72))</f>
        <v>30</v>
      </c>
      <c r="F72" s="18"/>
      <c r="G72" s="19"/>
      <c r="H72" s="19"/>
      <c r="I72" s="19"/>
      <c r="J72" s="30"/>
      <c r="K72" s="18">
        <v>1</v>
      </c>
      <c r="L72" s="19"/>
      <c r="M72" s="19"/>
      <c r="N72" s="19">
        <v>1</v>
      </c>
      <c r="O72" s="89">
        <v>2</v>
      </c>
      <c r="P72" s="18"/>
      <c r="Q72" s="19"/>
      <c r="R72" s="19"/>
      <c r="S72" s="19"/>
      <c r="T72" s="30"/>
    </row>
    <row r="73" spans="1:23" ht="13.5" thickBot="1" x14ac:dyDescent="0.25">
      <c r="A73" s="209" t="s">
        <v>141</v>
      </c>
      <c r="B73" s="181" t="s">
        <v>105</v>
      </c>
      <c r="C73" s="248" t="s">
        <v>154</v>
      </c>
      <c r="D73" s="46"/>
      <c r="E73" s="143">
        <f>15*(SUM(F73:I73,K73:N73,P73:S73))</f>
        <v>30</v>
      </c>
      <c r="F73" s="129"/>
      <c r="G73" s="130"/>
      <c r="H73" s="130"/>
      <c r="I73" s="130"/>
      <c r="J73" s="131"/>
      <c r="K73" s="129">
        <v>1</v>
      </c>
      <c r="L73" s="130"/>
      <c r="M73" s="130"/>
      <c r="N73" s="130">
        <v>1</v>
      </c>
      <c r="O73" s="132">
        <v>2</v>
      </c>
      <c r="P73" s="129"/>
      <c r="Q73" s="130"/>
      <c r="R73" s="130"/>
      <c r="S73" s="130"/>
      <c r="T73" s="131"/>
    </row>
    <row r="74" spans="1:23" x14ac:dyDescent="0.2">
      <c r="A74" s="209"/>
      <c r="B74" s="94"/>
      <c r="C74" s="182"/>
      <c r="D74" s="44"/>
      <c r="E74" s="44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V74" s="151"/>
    </row>
    <row r="75" spans="1:23" ht="26.25" thickBot="1" x14ac:dyDescent="0.25">
      <c r="A75" s="209"/>
      <c r="B75" s="94"/>
      <c r="C75" s="183" t="s">
        <v>69</v>
      </c>
      <c r="D75" s="44"/>
      <c r="E75" s="44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V75" s="151"/>
      <c r="W75" s="151"/>
    </row>
    <row r="76" spans="1:23" x14ac:dyDescent="0.2">
      <c r="A76" s="209" t="s">
        <v>141</v>
      </c>
      <c r="B76" s="66" t="s">
        <v>106</v>
      </c>
      <c r="C76" s="247" t="s">
        <v>155</v>
      </c>
      <c r="D76" s="45"/>
      <c r="E76" s="110">
        <f>15*(SUM(F76:I76,K76:N76,P76:S76))</f>
        <v>30</v>
      </c>
      <c r="F76" s="18"/>
      <c r="G76" s="19"/>
      <c r="H76" s="19"/>
      <c r="I76" s="19"/>
      <c r="J76" s="30"/>
      <c r="K76" s="18"/>
      <c r="L76" s="19"/>
      <c r="M76" s="19"/>
      <c r="N76" s="19"/>
      <c r="O76" s="30"/>
      <c r="P76" s="18">
        <v>1</v>
      </c>
      <c r="Q76" s="19"/>
      <c r="R76" s="19"/>
      <c r="S76" s="19">
        <v>1</v>
      </c>
      <c r="T76" s="89">
        <v>2</v>
      </c>
    </row>
    <row r="77" spans="1:23" ht="13.5" thickBot="1" x14ac:dyDescent="0.25">
      <c r="A77" s="209" t="s">
        <v>141</v>
      </c>
      <c r="B77" s="67" t="s">
        <v>107</v>
      </c>
      <c r="C77" s="184" t="s">
        <v>64</v>
      </c>
      <c r="D77" s="46"/>
      <c r="E77" s="114">
        <f>15*(SUM(F77:I77,K77:N77,P77:S77))</f>
        <v>30</v>
      </c>
      <c r="F77" s="129"/>
      <c r="G77" s="130"/>
      <c r="H77" s="130"/>
      <c r="I77" s="130"/>
      <c r="J77" s="131"/>
      <c r="K77" s="129"/>
      <c r="L77" s="130"/>
      <c r="M77" s="130"/>
      <c r="N77" s="130"/>
      <c r="O77" s="131"/>
      <c r="P77" s="129">
        <v>1</v>
      </c>
      <c r="Q77" s="130"/>
      <c r="R77" s="130">
        <v>1</v>
      </c>
      <c r="S77" s="130"/>
      <c r="T77" s="132">
        <v>2</v>
      </c>
    </row>
    <row r="78" spans="1:23" x14ac:dyDescent="0.2">
      <c r="A78" s="209"/>
      <c r="B78" s="151"/>
      <c r="C78" s="156" t="s">
        <v>48</v>
      </c>
      <c r="D78" s="36">
        <f>J78+O78+T78</f>
        <v>4</v>
      </c>
      <c r="E78" s="35">
        <v>60</v>
      </c>
      <c r="F78" s="36">
        <f>SUM(F71:F77)</f>
        <v>0</v>
      </c>
      <c r="G78" s="36">
        <f>SUM(G71:G77)</f>
        <v>0</v>
      </c>
      <c r="H78" s="36">
        <f>SUM(H71:H77)</f>
        <v>0</v>
      </c>
      <c r="I78" s="36">
        <f>SUM(I71:I77)</f>
        <v>0</v>
      </c>
      <c r="J78" s="36">
        <f>SUM(J71:J77)</f>
        <v>0</v>
      </c>
      <c r="K78" s="36">
        <v>1</v>
      </c>
      <c r="L78" s="36">
        <f>SUM(L71:L77)</f>
        <v>0</v>
      </c>
      <c r="M78" s="36">
        <f>SUM(M71:M77)</f>
        <v>0</v>
      </c>
      <c r="N78" s="36">
        <v>1</v>
      </c>
      <c r="O78" s="36">
        <v>2</v>
      </c>
      <c r="P78" s="36">
        <v>1</v>
      </c>
      <c r="Q78" s="36">
        <f>SUM(Q71:Q77)</f>
        <v>0</v>
      </c>
      <c r="R78" s="36">
        <v>0</v>
      </c>
      <c r="S78" s="36">
        <v>1</v>
      </c>
      <c r="T78" s="36">
        <v>2</v>
      </c>
    </row>
    <row r="79" spans="1:23" ht="15.75" x14ac:dyDescent="0.2">
      <c r="A79" s="209"/>
      <c r="B79" s="174"/>
      <c r="C79" s="174"/>
      <c r="D79" s="174"/>
      <c r="E79" s="174"/>
      <c r="F79" s="174"/>
      <c r="G79" s="174"/>
      <c r="H79" s="174"/>
      <c r="I79" s="174"/>
      <c r="J79" s="175"/>
      <c r="K79" s="174"/>
      <c r="L79" s="174"/>
      <c r="M79" s="174"/>
      <c r="N79" s="174"/>
      <c r="O79" s="174"/>
      <c r="P79" s="174"/>
      <c r="Q79" s="174"/>
      <c r="R79" s="174"/>
      <c r="S79" s="174"/>
      <c r="T79" s="174"/>
    </row>
    <row r="80" spans="1:23" x14ac:dyDescent="0.2">
      <c r="A80" s="209"/>
      <c r="B80" s="151"/>
      <c r="C80" s="185"/>
      <c r="D80" s="91"/>
      <c r="E80" s="91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</row>
    <row r="81" spans="1:20" ht="15.75" x14ac:dyDescent="0.2">
      <c r="A81" s="209"/>
      <c r="B81" s="174" t="s">
        <v>41</v>
      </c>
      <c r="C81" s="157"/>
      <c r="D81" s="44"/>
      <c r="E81" s="44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</row>
    <row r="82" spans="1:20" ht="13.5" thickBot="1" x14ac:dyDescent="0.25">
      <c r="A82" s="209"/>
      <c r="B82" s="151"/>
      <c r="C82" s="151"/>
      <c r="D82" s="44"/>
      <c r="E82" s="44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</row>
    <row r="83" spans="1:20" ht="13.5" thickBot="1" x14ac:dyDescent="0.25">
      <c r="A83" s="151"/>
      <c r="B83" s="151"/>
      <c r="C83" s="151"/>
      <c r="D83" s="44"/>
      <c r="E83" s="44"/>
      <c r="F83" s="290" t="s">
        <v>29</v>
      </c>
      <c r="G83" s="291"/>
      <c r="H83" s="291"/>
      <c r="I83" s="291"/>
      <c r="J83" s="291"/>
      <c r="K83" s="291"/>
      <c r="L83" s="291"/>
      <c r="M83" s="291"/>
      <c r="N83" s="291"/>
      <c r="O83" s="292"/>
      <c r="P83" s="290" t="s">
        <v>30</v>
      </c>
      <c r="Q83" s="291"/>
      <c r="R83" s="291"/>
      <c r="S83" s="291"/>
      <c r="T83" s="291"/>
    </row>
    <row r="84" spans="1:20" ht="13.5" thickBot="1" x14ac:dyDescent="0.25">
      <c r="A84" s="151"/>
      <c r="B84" s="151"/>
      <c r="C84" s="281" t="s">
        <v>127</v>
      </c>
      <c r="D84" s="282"/>
      <c r="E84" s="282"/>
      <c r="F84" s="293" t="s">
        <v>32</v>
      </c>
      <c r="G84" s="294"/>
      <c r="H84" s="294"/>
      <c r="I84" s="295"/>
      <c r="J84" s="296" t="s">
        <v>33</v>
      </c>
      <c r="K84" s="293" t="s">
        <v>34</v>
      </c>
      <c r="L84" s="294"/>
      <c r="M84" s="294"/>
      <c r="N84" s="295"/>
      <c r="O84" s="296" t="s">
        <v>33</v>
      </c>
      <c r="P84" s="293" t="s">
        <v>35</v>
      </c>
      <c r="Q84" s="294"/>
      <c r="R84" s="294"/>
      <c r="S84" s="295"/>
      <c r="T84" s="296" t="s">
        <v>33</v>
      </c>
    </row>
    <row r="85" spans="1:20" ht="14.25" thickTop="1" thickBot="1" x14ac:dyDescent="0.25">
      <c r="A85" s="151"/>
      <c r="B85" s="151"/>
      <c r="C85" s="62" t="s">
        <v>42</v>
      </c>
      <c r="D85" s="186"/>
      <c r="E85" s="237"/>
      <c r="F85" s="152" t="s">
        <v>19</v>
      </c>
      <c r="G85" s="153" t="s">
        <v>36</v>
      </c>
      <c r="H85" s="153" t="s">
        <v>22</v>
      </c>
      <c r="I85" s="153" t="s">
        <v>24</v>
      </c>
      <c r="J85" s="297"/>
      <c r="K85" s="152" t="s">
        <v>19</v>
      </c>
      <c r="L85" s="153" t="s">
        <v>36</v>
      </c>
      <c r="M85" s="153" t="s">
        <v>22</v>
      </c>
      <c r="N85" s="153" t="s">
        <v>24</v>
      </c>
      <c r="O85" s="297"/>
      <c r="P85" s="152" t="s">
        <v>19</v>
      </c>
      <c r="Q85" s="153" t="s">
        <v>36</v>
      </c>
      <c r="R85" s="153" t="s">
        <v>22</v>
      </c>
      <c r="S85" s="153" t="s">
        <v>24</v>
      </c>
      <c r="T85" s="297"/>
    </row>
    <row r="86" spans="1:20" ht="13.5" customHeight="1" thickBot="1" x14ac:dyDescent="0.25">
      <c r="A86" s="151"/>
      <c r="B86" s="151"/>
      <c r="C86" s="62" t="s">
        <v>43</v>
      </c>
      <c r="D86" s="186"/>
      <c r="E86" s="186"/>
      <c r="F86" s="289">
        <v>3</v>
      </c>
      <c r="G86" s="283"/>
      <c r="H86" s="283"/>
      <c r="I86" s="283"/>
      <c r="J86" s="284">
        <f>SUM(J13,J20,J32,J43,J56)</f>
        <v>30</v>
      </c>
      <c r="K86" s="283">
        <v>3</v>
      </c>
      <c r="L86" s="283"/>
      <c r="M86" s="283"/>
      <c r="N86" s="283"/>
      <c r="O86" s="284">
        <f>SUM(O13,O20,O32,O43,O56)</f>
        <v>30</v>
      </c>
      <c r="P86" s="283">
        <v>1</v>
      </c>
      <c r="Q86" s="283"/>
      <c r="R86" s="283"/>
      <c r="S86" s="283"/>
      <c r="T86" s="284">
        <f>SUM(T13,T20,T32,T43,T56)</f>
        <v>31</v>
      </c>
    </row>
    <row r="87" spans="1:20" ht="14.25" thickTop="1" thickBot="1" x14ac:dyDescent="0.25">
      <c r="A87" s="151"/>
      <c r="B87" s="151"/>
      <c r="C87" s="62" t="s">
        <v>44</v>
      </c>
      <c r="D87" s="186"/>
      <c r="E87" s="186"/>
      <c r="F87" s="187">
        <f>SUM(F13,F20,F32,F43,F56)</f>
        <v>9</v>
      </c>
      <c r="G87" s="187">
        <f>SUM(G13,G20,G32,G43,G56)</f>
        <v>1</v>
      </c>
      <c r="H87" s="187">
        <f>SUM(H13,H20,H32,H43,H56)</f>
        <v>13</v>
      </c>
      <c r="I87" s="187">
        <f>SUM(I13,I20,I32,I43,I56)</f>
        <v>0</v>
      </c>
      <c r="J87" s="285"/>
      <c r="K87" s="187">
        <f>SUM(K13,K20,K32,K43,K56)</f>
        <v>10</v>
      </c>
      <c r="L87" s="187">
        <f>SUM(L13,L20,L32,L43,L56)</f>
        <v>7</v>
      </c>
      <c r="M87" s="187">
        <f>SUM(M13,M20,M32,M43,M56)</f>
        <v>8</v>
      </c>
      <c r="N87" s="187">
        <f>SUM(N13,N20,N32,N43,N56)</f>
        <v>0</v>
      </c>
      <c r="O87" s="285"/>
      <c r="P87" s="187">
        <f>SUM(P13,P20,P32,P43,P56)</f>
        <v>4</v>
      </c>
      <c r="Q87" s="187">
        <f>SUM(Q13,Q20,Q32,Q43,Q56)</f>
        <v>1</v>
      </c>
      <c r="R87" s="187">
        <f>SUM(R13,R20,R32,R43,R56)</f>
        <v>7</v>
      </c>
      <c r="S87" s="187">
        <f>SUM(S13,S20,S32,S43,S56)</f>
        <v>0</v>
      </c>
      <c r="T87" s="285"/>
    </row>
    <row r="88" spans="1:20" ht="13.5" thickTop="1" x14ac:dyDescent="0.2">
      <c r="A88" s="151"/>
      <c r="B88" s="151"/>
      <c r="C88" s="63"/>
      <c r="D88" s="188" t="s">
        <v>45</v>
      </c>
      <c r="E88" s="189">
        <f>15*SUM(F88,K88,P88)</f>
        <v>900</v>
      </c>
      <c r="F88" s="288">
        <f>SUM(F87:I87)</f>
        <v>23</v>
      </c>
      <c r="G88" s="288"/>
      <c r="H88" s="288"/>
      <c r="I88" s="288"/>
      <c r="J88" s="285"/>
      <c r="K88" s="288">
        <f>SUM(K87:N87)</f>
        <v>25</v>
      </c>
      <c r="L88" s="288"/>
      <c r="M88" s="288"/>
      <c r="N88" s="288"/>
      <c r="O88" s="285"/>
      <c r="P88" s="288">
        <f>SUM(P87:S87)</f>
        <v>12</v>
      </c>
      <c r="Q88" s="288"/>
      <c r="R88" s="288"/>
      <c r="S88" s="288"/>
      <c r="T88" s="285"/>
    </row>
    <row r="89" spans="1:20" ht="13.5" thickBot="1" x14ac:dyDescent="0.25">
      <c r="A89" s="151"/>
      <c r="B89" s="151"/>
      <c r="C89" s="63"/>
      <c r="D89" s="44"/>
      <c r="E89" s="190"/>
      <c r="F89" s="162"/>
      <c r="G89" s="162"/>
      <c r="H89" s="162"/>
      <c r="I89" s="162"/>
      <c r="J89" s="52"/>
      <c r="K89" s="162"/>
      <c r="L89" s="162"/>
      <c r="M89" s="162"/>
      <c r="N89" s="162"/>
      <c r="O89" s="52"/>
      <c r="P89" s="162"/>
      <c r="Q89" s="162"/>
      <c r="R89" s="162"/>
      <c r="S89" s="162"/>
      <c r="T89" s="52"/>
    </row>
    <row r="90" spans="1:20" ht="13.5" thickBot="1" x14ac:dyDescent="0.25">
      <c r="A90" s="151"/>
      <c r="B90" s="151"/>
      <c r="C90" s="151"/>
      <c r="D90" s="44"/>
      <c r="E90" s="44"/>
      <c r="F90" s="290" t="s">
        <v>29</v>
      </c>
      <c r="G90" s="291"/>
      <c r="H90" s="291"/>
      <c r="I90" s="291"/>
      <c r="J90" s="291"/>
      <c r="K90" s="291"/>
      <c r="L90" s="291"/>
      <c r="M90" s="291"/>
      <c r="N90" s="291"/>
      <c r="O90" s="292"/>
      <c r="P90" s="290" t="s">
        <v>30</v>
      </c>
      <c r="Q90" s="291"/>
      <c r="R90" s="291"/>
      <c r="S90" s="291"/>
      <c r="T90" s="291"/>
    </row>
    <row r="91" spans="1:20" ht="13.5" thickBot="1" x14ac:dyDescent="0.25">
      <c r="A91" s="151"/>
      <c r="B91" s="151"/>
      <c r="C91" s="278" t="s">
        <v>136</v>
      </c>
      <c r="D91" s="279"/>
      <c r="E91" s="280"/>
      <c r="F91" s="293" t="s">
        <v>32</v>
      </c>
      <c r="G91" s="294"/>
      <c r="H91" s="294"/>
      <c r="I91" s="295"/>
      <c r="J91" s="296" t="s">
        <v>33</v>
      </c>
      <c r="K91" s="293" t="s">
        <v>34</v>
      </c>
      <c r="L91" s="294"/>
      <c r="M91" s="294"/>
      <c r="N91" s="295"/>
      <c r="O91" s="296" t="s">
        <v>33</v>
      </c>
      <c r="P91" s="293" t="s">
        <v>35</v>
      </c>
      <c r="Q91" s="294"/>
      <c r="R91" s="294"/>
      <c r="S91" s="295"/>
      <c r="T91" s="286" t="s">
        <v>33</v>
      </c>
    </row>
    <row r="92" spans="1:20" ht="14.25" thickTop="1" thickBot="1" x14ac:dyDescent="0.25">
      <c r="A92" s="151"/>
      <c r="B92" s="151"/>
      <c r="C92" s="62" t="s">
        <v>42</v>
      </c>
      <c r="D92" s="186"/>
      <c r="E92" s="237"/>
      <c r="F92" s="152" t="s">
        <v>19</v>
      </c>
      <c r="G92" s="153" t="s">
        <v>36</v>
      </c>
      <c r="H92" s="153" t="s">
        <v>22</v>
      </c>
      <c r="I92" s="153" t="s">
        <v>24</v>
      </c>
      <c r="J92" s="297"/>
      <c r="K92" s="152" t="s">
        <v>19</v>
      </c>
      <c r="L92" s="153" t="s">
        <v>36</v>
      </c>
      <c r="M92" s="153" t="s">
        <v>22</v>
      </c>
      <c r="N92" s="153" t="s">
        <v>24</v>
      </c>
      <c r="O92" s="297"/>
      <c r="P92" s="152" t="s">
        <v>19</v>
      </c>
      <c r="Q92" s="153" t="s">
        <v>36</v>
      </c>
      <c r="R92" s="153" t="s">
        <v>22</v>
      </c>
      <c r="S92" s="153" t="s">
        <v>24</v>
      </c>
      <c r="T92" s="287"/>
    </row>
    <row r="93" spans="1:20" ht="13.5" customHeight="1" thickBot="1" x14ac:dyDescent="0.25">
      <c r="A93" s="151"/>
      <c r="B93" s="151"/>
      <c r="C93" s="62" t="s">
        <v>43</v>
      </c>
      <c r="D93" s="186"/>
      <c r="E93" s="186"/>
      <c r="F93" s="289">
        <v>3</v>
      </c>
      <c r="G93" s="283"/>
      <c r="H93" s="283"/>
      <c r="I93" s="283"/>
      <c r="J93" s="284">
        <f>SUM(J13,J20,J32,J67,J78)</f>
        <v>30</v>
      </c>
      <c r="K93" s="283">
        <v>3</v>
      </c>
      <c r="L93" s="283"/>
      <c r="M93" s="283"/>
      <c r="N93" s="283"/>
      <c r="O93" s="284">
        <f>SUM(O13,O20,O32,O67,O78)</f>
        <v>30</v>
      </c>
      <c r="P93" s="283">
        <v>1</v>
      </c>
      <c r="Q93" s="283"/>
      <c r="R93" s="283"/>
      <c r="S93" s="283"/>
      <c r="T93" s="284">
        <f>SUM(T13,T20,T32,T67,T78)</f>
        <v>31</v>
      </c>
    </row>
    <row r="94" spans="1:20" ht="14.25" thickTop="1" thickBot="1" x14ac:dyDescent="0.25">
      <c r="A94" s="151"/>
      <c r="B94" s="151"/>
      <c r="C94" s="62" t="s">
        <v>44</v>
      </c>
      <c r="D94" s="186"/>
      <c r="E94" s="186"/>
      <c r="F94" s="187">
        <f>SUM(F13,F20,F32,F67,F78)</f>
        <v>9</v>
      </c>
      <c r="G94" s="187">
        <f>SUM(G13,G20,G32,G67,G78)</f>
        <v>1</v>
      </c>
      <c r="H94" s="187">
        <f>SUM(H13,H20,H32,H67,H78)</f>
        <v>13</v>
      </c>
      <c r="I94" s="187">
        <f>SUM(I13,I20,I32,I67,I78)</f>
        <v>0</v>
      </c>
      <c r="J94" s="285"/>
      <c r="K94" s="187">
        <f>SUM(K13,K20,K32,K67,K78)</f>
        <v>10</v>
      </c>
      <c r="L94" s="187">
        <f>SUM(L13,L20,L32,L67,L78)</f>
        <v>7</v>
      </c>
      <c r="M94" s="187">
        <f>SUM(M13,M20,M32,M67,M78)</f>
        <v>6</v>
      </c>
      <c r="N94" s="187">
        <f>SUM(N13,N20,N32,N67,N78)</f>
        <v>3</v>
      </c>
      <c r="O94" s="285"/>
      <c r="P94" s="187">
        <f>SUM(P13,P20,P32,P67,P78)</f>
        <v>5</v>
      </c>
      <c r="Q94" s="187">
        <f>SUM(Q13,Q20,Q32,Q67,Q78)</f>
        <v>1</v>
      </c>
      <c r="R94" s="187">
        <f>SUM(R13,R20,R32,R67,R78)</f>
        <v>1</v>
      </c>
      <c r="S94" s="187">
        <f>SUM(S13,S20,S32,S67,S78)</f>
        <v>4</v>
      </c>
      <c r="T94" s="285"/>
    </row>
    <row r="95" spans="1:20" ht="13.5" thickTop="1" x14ac:dyDescent="0.2">
      <c r="A95" s="151"/>
      <c r="B95" s="151"/>
      <c r="C95" s="151"/>
      <c r="D95" s="188" t="s">
        <v>45</v>
      </c>
      <c r="E95" s="189">
        <f>15*SUM(F95,K95,P95)</f>
        <v>900</v>
      </c>
      <c r="F95" s="288">
        <f>SUM(F94:I94)</f>
        <v>23</v>
      </c>
      <c r="G95" s="288"/>
      <c r="H95" s="288"/>
      <c r="I95" s="288"/>
      <c r="J95" s="285"/>
      <c r="K95" s="288">
        <f>SUM(K94:N94)</f>
        <v>26</v>
      </c>
      <c r="L95" s="288"/>
      <c r="M95" s="288"/>
      <c r="N95" s="288"/>
      <c r="O95" s="285"/>
      <c r="P95" s="288">
        <f>SUM(P94:S94)</f>
        <v>11</v>
      </c>
      <c r="Q95" s="288"/>
      <c r="R95" s="288"/>
      <c r="S95" s="288"/>
      <c r="T95" s="285"/>
    </row>
    <row r="96" spans="1:20" x14ac:dyDescent="0.2">
      <c r="A96" s="151"/>
      <c r="B96" s="151"/>
      <c r="C96" s="63"/>
      <c r="D96" s="191"/>
      <c r="E96" s="44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</row>
    <row r="97" spans="1:20" x14ac:dyDescent="0.2">
      <c r="A97" s="151"/>
      <c r="B97" s="192"/>
      <c r="C97" s="192"/>
      <c r="D97" s="192"/>
      <c r="E97" s="192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7"/>
      <c r="T97" s="147"/>
    </row>
    <row r="98" spans="1:20" x14ac:dyDescent="0.2">
      <c r="A98" s="209"/>
    </row>
    <row r="99" spans="1:20" x14ac:dyDescent="0.2">
      <c r="A99" s="209"/>
    </row>
    <row r="100" spans="1:20" x14ac:dyDescent="0.2">
      <c r="A100" s="209"/>
    </row>
  </sheetData>
  <mergeCells count="55">
    <mergeCell ref="B45:T45"/>
    <mergeCell ref="B58:T58"/>
    <mergeCell ref="K5:N5"/>
    <mergeCell ref="O5:O6"/>
    <mergeCell ref="P5:S5"/>
    <mergeCell ref="B8:J8"/>
    <mergeCell ref="B15:T15"/>
    <mergeCell ref="B22:E22"/>
    <mergeCell ref="B1:T1"/>
    <mergeCell ref="A4:A6"/>
    <mergeCell ref="B4:B6"/>
    <mergeCell ref="D4:D6"/>
    <mergeCell ref="E4:E6"/>
    <mergeCell ref="F4:O4"/>
    <mergeCell ref="P4:T4"/>
    <mergeCell ref="T5:T6"/>
    <mergeCell ref="J5:J6"/>
    <mergeCell ref="F5:I5"/>
    <mergeCell ref="O84:O85"/>
    <mergeCell ref="P84:S84"/>
    <mergeCell ref="P83:T83"/>
    <mergeCell ref="B69:T69"/>
    <mergeCell ref="F84:I84"/>
    <mergeCell ref="J84:J85"/>
    <mergeCell ref="K84:N84"/>
    <mergeCell ref="T84:T85"/>
    <mergeCell ref="F83:O83"/>
    <mergeCell ref="K91:N91"/>
    <mergeCell ref="O91:O92"/>
    <mergeCell ref="P91:S91"/>
    <mergeCell ref="T86:T88"/>
    <mergeCell ref="F86:I86"/>
    <mergeCell ref="J86:J88"/>
    <mergeCell ref="K86:N86"/>
    <mergeCell ref="O86:O88"/>
    <mergeCell ref="P86:S86"/>
    <mergeCell ref="F88:I88"/>
    <mergeCell ref="K88:N88"/>
    <mergeCell ref="P88:S88"/>
    <mergeCell ref="C91:E91"/>
    <mergeCell ref="C84:E84"/>
    <mergeCell ref="P93:S93"/>
    <mergeCell ref="T93:T95"/>
    <mergeCell ref="T91:T92"/>
    <mergeCell ref="F95:I95"/>
    <mergeCell ref="K95:N95"/>
    <mergeCell ref="P95:S95"/>
    <mergeCell ref="F93:I93"/>
    <mergeCell ref="J93:J95"/>
    <mergeCell ref="K93:N93"/>
    <mergeCell ref="O93:O95"/>
    <mergeCell ref="F90:O90"/>
    <mergeCell ref="P90:T90"/>
    <mergeCell ref="F91:I91"/>
    <mergeCell ref="J91:J92"/>
  </mergeCells>
  <phoneticPr fontId="0" type="noConversion"/>
  <pageMargins left="0.31496062992125984" right="0.27559055118110237" top="0.23622047244094491" bottom="0.39370078740157483" header="0.15748031496062992" footer="0.31496062992125984"/>
  <pageSetup paperSize="9" fitToHeight="0" orientation="landscape" r:id="rId1"/>
  <headerFooter alignWithMargins="0">
    <oddFooter>&amp;CStrona &amp;P&amp;R&amp;F</oddFooter>
  </headerFooter>
  <rowBreaks count="3" manualBreakCount="3">
    <brk id="32" max="19" man="1"/>
    <brk id="56" max="19" man="1"/>
    <brk id="79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TYTUŁ</vt:lpstr>
      <vt:lpstr>IDM_2019_06_11</vt:lpstr>
      <vt:lpstr>IDM_2019_06_11!Obszar_wydruku</vt:lpstr>
      <vt:lpstr>TYTUŁ!Obszar_wydruku</vt:lpstr>
      <vt:lpstr>IDM_2019_06_11!Tytuły_wydruku</vt:lpstr>
    </vt:vector>
  </TitlesOfParts>
  <Company>ATH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dziekan</dc:creator>
  <cp:lastModifiedBy>Dziekan</cp:lastModifiedBy>
  <cp:lastPrinted>2019-05-24T07:59:59Z</cp:lastPrinted>
  <dcterms:created xsi:type="dcterms:W3CDTF">2012-04-27T08:05:30Z</dcterms:created>
  <dcterms:modified xsi:type="dcterms:W3CDTF">2021-01-22T11:36:46Z</dcterms:modified>
</cp:coreProperties>
</file>